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stech\Motec\M1\Notes and Docs\"/>
    </mc:Choice>
  </mc:AlternateContent>
  <xr:revisionPtr revIDLastSave="0" documentId="13_ncr:1_{D4D4EF24-7AC0-4A73-A2C2-8C40BBCF52D6}" xr6:coauthVersionLast="45" xr6:coauthVersionMax="45" xr10:uidLastSave="{00000000-0000-0000-0000-000000000000}"/>
  <bookViews>
    <workbookView xWindow="-120" yWindow="-120" windowWidth="29040" windowHeight="15840" xr2:uid="{AFF6C1F1-90DD-4C99-9B5E-BE1C62429AE0}"/>
  </bookViews>
  <sheets>
    <sheet name="Nitro Mixes" sheetId="2" r:id="rId1"/>
    <sheet name="Nitro Mesuring Data" sheetId="6" r:id="rId2"/>
    <sheet name="E85 Methanol Mix" sheetId="7" r:id="rId3"/>
    <sheet name="Gas and other" sheetId="4" r:id="rId4"/>
    <sheet name="Original Bas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7" l="1"/>
  <c r="T26" i="7"/>
  <c r="E26" i="7" s="1"/>
  <c r="S26" i="7"/>
  <c r="G26" i="7"/>
  <c r="B26" i="7"/>
  <c r="T25" i="7"/>
  <c r="S25" i="7"/>
  <c r="E25" i="7" s="1"/>
  <c r="G25" i="7"/>
  <c r="T24" i="7"/>
  <c r="S24" i="7"/>
  <c r="E24" i="7" s="1"/>
  <c r="G24" i="7"/>
  <c r="T23" i="7"/>
  <c r="S23" i="7"/>
  <c r="E23" i="7" s="1"/>
  <c r="G23" i="7"/>
  <c r="S22" i="7"/>
  <c r="G22" i="7"/>
  <c r="T22" i="7" s="1"/>
  <c r="D22" i="7" s="1"/>
  <c r="S21" i="7"/>
  <c r="G21" i="7"/>
  <c r="T21" i="7" s="1"/>
  <c r="S20" i="7"/>
  <c r="G20" i="7"/>
  <c r="T20" i="7" s="1"/>
  <c r="S19" i="7"/>
  <c r="G19" i="7"/>
  <c r="T19" i="7" s="1"/>
  <c r="T18" i="7"/>
  <c r="E18" i="7" s="1"/>
  <c r="S18" i="7"/>
  <c r="G18" i="7"/>
  <c r="B18" i="7"/>
  <c r="T17" i="7"/>
  <c r="S17" i="7"/>
  <c r="E17" i="7" s="1"/>
  <c r="G17" i="7"/>
  <c r="T16" i="7"/>
  <c r="S16" i="7"/>
  <c r="E16" i="7" s="1"/>
  <c r="G16" i="7"/>
  <c r="T15" i="7"/>
  <c r="S15" i="7"/>
  <c r="E15" i="7" s="1"/>
  <c r="G15" i="7"/>
  <c r="S14" i="7"/>
  <c r="G14" i="7"/>
  <c r="T14" i="7" s="1"/>
  <c r="D14" i="7" s="1"/>
  <c r="S13" i="7"/>
  <c r="G13" i="7"/>
  <c r="T13" i="7" s="1"/>
  <c r="S12" i="7"/>
  <c r="G12" i="7"/>
  <c r="T12" i="7" s="1"/>
  <c r="S11" i="7"/>
  <c r="G11" i="7"/>
  <c r="T11" i="7" s="1"/>
  <c r="T10" i="7"/>
  <c r="E10" i="7" s="1"/>
  <c r="S10" i="7"/>
  <c r="G10" i="7"/>
  <c r="B10" i="7"/>
  <c r="T9" i="7"/>
  <c r="S9" i="7"/>
  <c r="E9" i="7" s="1"/>
  <c r="G9" i="7"/>
  <c r="T8" i="7"/>
  <c r="S8" i="7"/>
  <c r="E8" i="7" s="1"/>
  <c r="G8" i="7"/>
  <c r="G7" i="7"/>
  <c r="G7" i="2"/>
  <c r="S25" i="2"/>
  <c r="S24" i="2"/>
  <c r="S23" i="2"/>
  <c r="S22" i="2"/>
  <c r="S21" i="2"/>
  <c r="S20" i="2"/>
  <c r="S19" i="2"/>
  <c r="S18" i="2"/>
  <c r="S17" i="2"/>
  <c r="S16" i="2"/>
  <c r="S15" i="2"/>
  <c r="S14" i="2"/>
  <c r="D14" i="2" s="1"/>
  <c r="S13" i="2"/>
  <c r="B13" i="2" s="1"/>
  <c r="S12" i="2"/>
  <c r="S11" i="2"/>
  <c r="S10" i="2"/>
  <c r="S9" i="2"/>
  <c r="S8" i="2"/>
  <c r="S26" i="2"/>
  <c r="G27" i="2"/>
  <c r="G11" i="2"/>
  <c r="T11" i="2" s="1"/>
  <c r="G10" i="2"/>
  <c r="T10" i="2" s="1"/>
  <c r="D10" i="2" s="1"/>
  <c r="G9" i="2"/>
  <c r="T9" i="2" s="1"/>
  <c r="G14" i="2"/>
  <c r="T14" i="2" s="1"/>
  <c r="G13" i="2"/>
  <c r="T13" i="2" s="1"/>
  <c r="G12" i="2"/>
  <c r="T12" i="2" s="1"/>
  <c r="G25" i="2"/>
  <c r="T25" i="2" s="1"/>
  <c r="D25" i="2" s="1"/>
  <c r="G24" i="2"/>
  <c r="T24" i="2" s="1"/>
  <c r="G23" i="2"/>
  <c r="T23" i="2" s="1"/>
  <c r="G22" i="2"/>
  <c r="T22" i="2" s="1"/>
  <c r="G21" i="2"/>
  <c r="T21" i="2" s="1"/>
  <c r="B21" i="2" s="1"/>
  <c r="G20" i="2"/>
  <c r="T20" i="2" s="1"/>
  <c r="G19" i="2"/>
  <c r="T19" i="2" s="1"/>
  <c r="G18" i="2"/>
  <c r="T18" i="2" s="1"/>
  <c r="D18" i="2" s="1"/>
  <c r="G17" i="2"/>
  <c r="T17" i="2" s="1"/>
  <c r="G16" i="2"/>
  <c r="T16" i="2" s="1"/>
  <c r="G15" i="2"/>
  <c r="T15" i="2" s="1"/>
  <c r="G8" i="2"/>
  <c r="T8" i="2" s="1"/>
  <c r="G26" i="2"/>
  <c r="T26" i="2" s="1"/>
  <c r="B19" i="7" l="1"/>
  <c r="E19" i="7"/>
  <c r="D19" i="7"/>
  <c r="C19" i="7"/>
  <c r="C20" i="7"/>
  <c r="B20" i="7"/>
  <c r="E20" i="7"/>
  <c r="D20" i="7"/>
  <c r="B11" i="7"/>
  <c r="E11" i="7"/>
  <c r="D11" i="7"/>
  <c r="C11" i="7"/>
  <c r="D13" i="7"/>
  <c r="C13" i="7"/>
  <c r="E13" i="7"/>
  <c r="B13" i="7"/>
  <c r="D21" i="7"/>
  <c r="C21" i="7"/>
  <c r="E21" i="7"/>
  <c r="E22" i="7"/>
  <c r="E14" i="7"/>
  <c r="C12" i="7"/>
  <c r="B12" i="7"/>
  <c r="D12" i="7"/>
  <c r="E12" i="7"/>
  <c r="B21" i="7"/>
  <c r="B9" i="7"/>
  <c r="C10" i="7"/>
  <c r="B17" i="7"/>
  <c r="C18" i="7"/>
  <c r="B25" i="7"/>
  <c r="C26" i="7"/>
  <c r="B8" i="7"/>
  <c r="C9" i="7"/>
  <c r="D10" i="7"/>
  <c r="B16" i="7"/>
  <c r="C17" i="7"/>
  <c r="D18" i="7"/>
  <c r="B24" i="7"/>
  <c r="C25" i="7"/>
  <c r="D26" i="7"/>
  <c r="C8" i="7"/>
  <c r="D9" i="7"/>
  <c r="B15" i="7"/>
  <c r="C16" i="7"/>
  <c r="D17" i="7"/>
  <c r="B23" i="7"/>
  <c r="C24" i="7"/>
  <c r="D25" i="7"/>
  <c r="D8" i="7"/>
  <c r="B14" i="7"/>
  <c r="C15" i="7"/>
  <c r="D16" i="7"/>
  <c r="B22" i="7"/>
  <c r="C23" i="7"/>
  <c r="D24" i="7"/>
  <c r="C14" i="7"/>
  <c r="D15" i="7"/>
  <c r="C22" i="7"/>
  <c r="D23" i="7"/>
  <c r="D22" i="2"/>
  <c r="B15" i="2"/>
  <c r="B23" i="2"/>
  <c r="E8" i="2"/>
  <c r="E19" i="2"/>
  <c r="D11" i="2"/>
  <c r="E26" i="2"/>
  <c r="E9" i="2"/>
  <c r="C17" i="2"/>
  <c r="C25" i="2"/>
  <c r="B10" i="2"/>
  <c r="B18" i="2"/>
  <c r="C12" i="2"/>
  <c r="D17" i="2"/>
  <c r="D19" i="2"/>
  <c r="E11" i="2"/>
  <c r="E13" i="2"/>
  <c r="D9" i="2"/>
  <c r="E24" i="2"/>
  <c r="E14" i="2"/>
  <c r="C14" i="2"/>
  <c r="C16" i="2"/>
  <c r="B16" i="2"/>
  <c r="D16" i="2"/>
  <c r="B26" i="2"/>
  <c r="C26" i="2"/>
  <c r="C8" i="2"/>
  <c r="B8" i="2"/>
  <c r="D8" i="2"/>
  <c r="B22" i="2"/>
  <c r="C22" i="2"/>
  <c r="C20" i="2"/>
  <c r="C24" i="2"/>
  <c r="B24" i="2"/>
  <c r="D24" i="2"/>
  <c r="E16" i="2"/>
  <c r="D15" i="2"/>
  <c r="C15" i="2"/>
  <c r="C23" i="2"/>
  <c r="D23" i="2"/>
  <c r="E21" i="2"/>
  <c r="B20" i="2"/>
  <c r="B12" i="2"/>
  <c r="E18" i="2"/>
  <c r="E10" i="2"/>
  <c r="D26" i="2"/>
  <c r="B19" i="2"/>
  <c r="B11" i="2"/>
  <c r="C21" i="2"/>
  <c r="C13" i="2"/>
  <c r="E25" i="2"/>
  <c r="E17" i="2"/>
  <c r="B25" i="2"/>
  <c r="B17" i="2"/>
  <c r="B9" i="2"/>
  <c r="C19" i="2"/>
  <c r="C11" i="2"/>
  <c r="D21" i="2"/>
  <c r="D13" i="2"/>
  <c r="E23" i="2"/>
  <c r="E15" i="2"/>
  <c r="C18" i="2"/>
  <c r="C10" i="2"/>
  <c r="D20" i="2"/>
  <c r="D12" i="2"/>
  <c r="E22" i="2"/>
  <c r="C9" i="2"/>
  <c r="B14" i="2"/>
  <c r="E20" i="2"/>
  <c r="E12" i="2"/>
</calcChain>
</file>

<file path=xl/sharedStrings.xml><?xml version="1.0" encoding="utf-8"?>
<sst xmlns="http://schemas.openxmlformats.org/spreadsheetml/2006/main" count="119" uniqueCount="62">
  <si>
    <t>Type</t>
  </si>
  <si>
    <t>Molar Mass</t>
  </si>
  <si>
    <t>Stoichiometric Ratio</t>
  </si>
  <si>
    <t>Density</t>
  </si>
  <si>
    <t>Coefficient of Thermal Expansion</t>
  </si>
  <si>
    <t>Gasoline</t>
  </si>
  <si>
    <t>g/mol</t>
  </si>
  <si>
    <t>Ratio</t>
  </si>
  <si>
    <t>kg/m3</t>
  </si>
  <si>
    <t>Fuel</t>
  </si>
  <si>
    <t>E85</t>
  </si>
  <si>
    <t>Methanol 100</t>
  </si>
  <si>
    <t>Methanol M1 100%</t>
  </si>
  <si>
    <t>Nitromethane 100%</t>
  </si>
  <si>
    <t>Mix</t>
  </si>
  <si>
    <t>Nitro %</t>
  </si>
  <si>
    <t>M1%</t>
  </si>
  <si>
    <t>Nitro 5%</t>
  </si>
  <si>
    <t>Nitro 75%</t>
  </si>
  <si>
    <t>Nitro 10 %</t>
  </si>
  <si>
    <t>Nitro 15 %</t>
  </si>
  <si>
    <t>Nitro 20 %</t>
  </si>
  <si>
    <t>Nitro 25 %</t>
  </si>
  <si>
    <t>Nitro 30 %</t>
  </si>
  <si>
    <t>Nitro 35 %</t>
  </si>
  <si>
    <t>Nitro 40 %</t>
  </si>
  <si>
    <t>Nitro 45 %</t>
  </si>
  <si>
    <t>Nitro 50 %</t>
  </si>
  <si>
    <t>Nitro 55 %</t>
  </si>
  <si>
    <t>Nitro 60 %</t>
  </si>
  <si>
    <t>Nitro 65 %</t>
  </si>
  <si>
    <t>Nitro 70 %</t>
  </si>
  <si>
    <t>Nitro 80 %</t>
  </si>
  <si>
    <t>Nitro 85 %</t>
  </si>
  <si>
    <t>Nitro 90 %</t>
  </si>
  <si>
    <t>Nitro 95 %</t>
  </si>
  <si>
    <t>%</t>
  </si>
  <si>
    <t>Do Not Edit</t>
  </si>
  <si>
    <t>Motec Fuel Property Data</t>
  </si>
  <si>
    <t>https://www.kinsler.com/Kinsler-Handbook/HTML/202/</t>
  </si>
  <si>
    <t>Original Reference</t>
  </si>
  <si>
    <t>E85%</t>
  </si>
  <si>
    <t>M1</t>
  </si>
  <si>
    <t>M1 5%</t>
  </si>
  <si>
    <t>M1 10 %</t>
  </si>
  <si>
    <t>M1 15 %</t>
  </si>
  <si>
    <t>M1 20 %</t>
  </si>
  <si>
    <t>M1 25 %</t>
  </si>
  <si>
    <t>M1 30 %</t>
  </si>
  <si>
    <t>M1 35 %</t>
  </si>
  <si>
    <t>M1 40 %</t>
  </si>
  <si>
    <t>M1 45 %</t>
  </si>
  <si>
    <t>M1 50 %</t>
  </si>
  <si>
    <t>M1 55 %</t>
  </si>
  <si>
    <t>M1 60 %</t>
  </si>
  <si>
    <t>M1 65 %</t>
  </si>
  <si>
    <t>M1 70 %</t>
  </si>
  <si>
    <t>M1 75%</t>
  </si>
  <si>
    <t>M1 80 %</t>
  </si>
  <si>
    <t>M1 85 %</t>
  </si>
  <si>
    <t>M1 90 %</t>
  </si>
  <si>
    <t>M1 95 %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</si>
</sst>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quotePrefix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2" fontId="0" fillId="3" borderId="29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quotePrefix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161925</xdr:rowOff>
    </xdr:from>
    <xdr:to>
      <xdr:col>11</xdr:col>
      <xdr:colOff>142240</xdr:colOff>
      <xdr:row>38</xdr:row>
      <xdr:rowOff>8687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376D87-549F-4AC4-A789-31B2B522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" y="542925"/>
          <a:ext cx="5076190" cy="6704762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38</xdr:row>
      <xdr:rowOff>171450</xdr:rowOff>
    </xdr:from>
    <xdr:to>
      <xdr:col>11</xdr:col>
      <xdr:colOff>170806</xdr:colOff>
      <xdr:row>74</xdr:row>
      <xdr:rowOff>8688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563EC6-7573-465E-9F26-45EB2B022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8934450"/>
          <a:ext cx="5152381" cy="669523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11</xdr:col>
      <xdr:colOff>94619</xdr:colOff>
      <xdr:row>111</xdr:row>
      <xdr:rowOff>46786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5991DA-B969-47D2-B4CD-77C5A4BBF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8800" y="16002000"/>
          <a:ext cx="5047619" cy="6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410E4-00DD-47E2-80BA-B6CBA1686C4F}">
  <dimension ref="A3:AB27"/>
  <sheetViews>
    <sheetView tabSelected="1" workbookViewId="0">
      <selection activeCell="B29" sqref="B29"/>
    </sheetView>
  </sheetViews>
  <sheetFormatPr defaultRowHeight="15" x14ac:dyDescent="0.25"/>
  <cols>
    <col min="1" max="1" width="26.85546875" customWidth="1"/>
    <col min="2" max="2" width="16.7109375" customWidth="1"/>
    <col min="3" max="3" width="20.7109375" customWidth="1"/>
    <col min="4" max="4" width="10.28515625" customWidth="1"/>
    <col min="5" max="5" width="19.42578125" customWidth="1"/>
    <col min="6" max="6" width="11.5703125" style="17" customWidth="1"/>
    <col min="7" max="17" width="9.140625" style="18"/>
    <col min="19" max="20" width="9.140625" style="16"/>
    <col min="22" max="22" width="10.85546875" customWidth="1"/>
    <col min="26" max="26" width="11" customWidth="1"/>
  </cols>
  <sheetData>
    <row r="3" spans="1:28" ht="15.75" thickBot="1" x14ac:dyDescent="0.3"/>
    <row r="4" spans="1:28" ht="38.25" customHeight="1" thickBot="1" x14ac:dyDescent="0.3">
      <c r="A4" s="76" t="s">
        <v>38</v>
      </c>
      <c r="B4" s="77"/>
      <c r="C4" s="77"/>
      <c r="D4" s="77"/>
      <c r="E4" s="78"/>
    </row>
    <row r="5" spans="1:28" ht="57" thickBot="1" x14ac:dyDescent="0.3">
      <c r="A5" s="50" t="s">
        <v>14</v>
      </c>
      <c r="B5" s="51" t="s">
        <v>1</v>
      </c>
      <c r="C5" s="52" t="s">
        <v>2</v>
      </c>
      <c r="D5" s="51" t="s">
        <v>3</v>
      </c>
      <c r="E5" s="53" t="s">
        <v>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S5" s="55" t="s">
        <v>37</v>
      </c>
      <c r="T5" s="56"/>
      <c r="U5" s="56"/>
      <c r="V5" s="56"/>
      <c r="W5" s="56"/>
      <c r="X5" s="56"/>
      <c r="Y5" s="56"/>
      <c r="Z5" s="56"/>
      <c r="AA5" s="56"/>
      <c r="AB5" s="57"/>
    </row>
    <row r="6" spans="1:28" ht="19.5" thickBot="1" x14ac:dyDescent="0.35">
      <c r="A6" s="24" t="s">
        <v>9</v>
      </c>
      <c r="B6" s="25" t="s">
        <v>6</v>
      </c>
      <c r="C6" s="25" t="s">
        <v>7</v>
      </c>
      <c r="D6" s="25" t="s">
        <v>8</v>
      </c>
      <c r="E6" s="26" t="s">
        <v>8</v>
      </c>
      <c r="F6" s="20" t="s">
        <v>15</v>
      </c>
      <c r="G6" s="21" t="s">
        <v>16</v>
      </c>
      <c r="H6" s="19"/>
      <c r="I6" s="19"/>
      <c r="J6" s="19"/>
      <c r="K6" s="19"/>
      <c r="L6" s="19"/>
      <c r="M6" s="19"/>
      <c r="N6" s="19"/>
      <c r="O6" s="19"/>
      <c r="P6" s="19"/>
      <c r="Q6" s="19"/>
      <c r="S6" s="67"/>
      <c r="T6" s="68"/>
      <c r="U6" s="68"/>
      <c r="V6" s="68"/>
      <c r="W6" s="68"/>
      <c r="X6" s="68"/>
      <c r="Y6" s="68"/>
      <c r="Z6" s="68"/>
      <c r="AA6" s="68"/>
      <c r="AB6" s="69"/>
    </row>
    <row r="7" spans="1:28" ht="36" thickBot="1" x14ac:dyDescent="0.35">
      <c r="A7" s="22" t="s">
        <v>12</v>
      </c>
      <c r="B7" s="36">
        <v>32.04</v>
      </c>
      <c r="C7" s="36">
        <v>6.45</v>
      </c>
      <c r="D7" s="37">
        <v>788</v>
      </c>
      <c r="E7" s="38">
        <v>0.95</v>
      </c>
      <c r="F7" s="29">
        <v>0</v>
      </c>
      <c r="G7" s="27">
        <f t="shared" ref="G7:G25" si="0">100-F7</f>
        <v>100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58" t="s">
        <v>36</v>
      </c>
      <c r="T7" s="32" t="s">
        <v>36</v>
      </c>
      <c r="U7" s="32" t="s">
        <v>1</v>
      </c>
      <c r="V7" s="32" t="s">
        <v>2</v>
      </c>
      <c r="W7" s="32" t="s">
        <v>3</v>
      </c>
      <c r="X7" s="33" t="s">
        <v>4</v>
      </c>
      <c r="Y7" s="32" t="s">
        <v>1</v>
      </c>
      <c r="Z7" s="32" t="s">
        <v>2</v>
      </c>
      <c r="AA7" s="32" t="s">
        <v>3</v>
      </c>
      <c r="AB7" s="33" t="s">
        <v>4</v>
      </c>
    </row>
    <row r="8" spans="1:28" ht="15.75" x14ac:dyDescent="0.25">
      <c r="A8" s="35" t="s">
        <v>17</v>
      </c>
      <c r="B8" s="42">
        <f>SUM(U8*S8)+(Y8*T8)</f>
        <v>33.49</v>
      </c>
      <c r="C8" s="43">
        <f>SUM(V8*S8)+(Z8*T8)</f>
        <v>6.2109999999999994</v>
      </c>
      <c r="D8" s="43">
        <f>SUM(W8*S8)+(AA8*T8)</f>
        <v>805.55</v>
      </c>
      <c r="E8" s="44">
        <f>SUM(X8*S8)+(AB8*T8)</f>
        <v>0.94650000000000001</v>
      </c>
      <c r="F8" s="29">
        <v>5</v>
      </c>
      <c r="G8" s="27">
        <f t="shared" si="0"/>
        <v>95</v>
      </c>
      <c r="H8" s="19"/>
      <c r="I8" s="19"/>
      <c r="J8" s="19"/>
      <c r="K8" s="19"/>
      <c r="L8" s="19"/>
      <c r="M8" s="19"/>
      <c r="N8" s="19"/>
      <c r="O8" s="19"/>
      <c r="P8" s="19"/>
      <c r="Q8" s="19"/>
      <c r="S8" s="65">
        <f t="shared" ref="S8:S25" si="1">F8/100</f>
        <v>0.05</v>
      </c>
      <c r="T8" s="66">
        <f t="shared" ref="T8:T25" si="2">G8/100</f>
        <v>0.95</v>
      </c>
      <c r="U8" s="13">
        <v>61.04</v>
      </c>
      <c r="V8" s="13">
        <v>1.67</v>
      </c>
      <c r="W8" s="12">
        <v>1139</v>
      </c>
      <c r="X8" s="13">
        <v>0.88</v>
      </c>
      <c r="Y8" s="23">
        <v>32.04</v>
      </c>
      <c r="Z8" s="23">
        <v>6.45</v>
      </c>
      <c r="AA8" s="22">
        <v>788</v>
      </c>
      <c r="AB8" s="59">
        <v>0.95</v>
      </c>
    </row>
    <row r="9" spans="1:28" ht="15.75" x14ac:dyDescent="0.25">
      <c r="A9" s="35" t="s">
        <v>19</v>
      </c>
      <c r="B9" s="45">
        <f>SUM(U9*S9)+(Y9*T9)</f>
        <v>34.94</v>
      </c>
      <c r="C9" s="34">
        <f>SUM(V9*S9)+(Z9*T9)</f>
        <v>5.9720000000000004</v>
      </c>
      <c r="D9" s="34">
        <f>SUM(W9*S9)+(AA9*T9)</f>
        <v>823.1</v>
      </c>
      <c r="E9" s="46">
        <f>SUM(X9*S9)+(AB9*T9)</f>
        <v>0.94299999999999995</v>
      </c>
      <c r="F9" s="30">
        <v>10</v>
      </c>
      <c r="G9" s="28">
        <f t="shared" si="0"/>
        <v>90</v>
      </c>
      <c r="H9" s="19"/>
      <c r="I9" s="19"/>
      <c r="J9" s="19"/>
      <c r="K9" s="19"/>
      <c r="L9" s="19"/>
      <c r="M9" s="19"/>
      <c r="N9" s="19"/>
      <c r="O9" s="19"/>
      <c r="P9" s="19"/>
      <c r="Q9" s="19"/>
      <c r="S9" s="65">
        <f t="shared" si="1"/>
        <v>0.1</v>
      </c>
      <c r="T9" s="66">
        <f t="shared" si="2"/>
        <v>0.9</v>
      </c>
      <c r="U9" s="13">
        <v>61.04</v>
      </c>
      <c r="V9" s="13">
        <v>1.67</v>
      </c>
      <c r="W9" s="12">
        <v>1139</v>
      </c>
      <c r="X9" s="13">
        <v>0.88</v>
      </c>
      <c r="Y9" s="23">
        <v>32.04</v>
      </c>
      <c r="Z9" s="23">
        <v>6.45</v>
      </c>
      <c r="AA9" s="22">
        <v>788</v>
      </c>
      <c r="AB9" s="59">
        <v>0.95</v>
      </c>
    </row>
    <row r="10" spans="1:28" ht="15.75" x14ac:dyDescent="0.25">
      <c r="A10" s="35" t="s">
        <v>20</v>
      </c>
      <c r="B10" s="45">
        <f>SUM(U10*S10)+(Y10*T10)</f>
        <v>36.39</v>
      </c>
      <c r="C10" s="34">
        <f>SUM(V10*S10)+(Z10*T10)</f>
        <v>5.7329999999999997</v>
      </c>
      <c r="D10" s="34">
        <f>SUM(W10*S10)+(AA10*T10)</f>
        <v>840.65</v>
      </c>
      <c r="E10" s="46">
        <f>SUM(X10*S10)+(AB10*T10)</f>
        <v>0.9395</v>
      </c>
      <c r="F10" s="30">
        <v>15</v>
      </c>
      <c r="G10" s="28">
        <f t="shared" si="0"/>
        <v>85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S10" s="65">
        <f t="shared" si="1"/>
        <v>0.15</v>
      </c>
      <c r="T10" s="66">
        <f t="shared" si="2"/>
        <v>0.85</v>
      </c>
      <c r="U10" s="13">
        <v>61.04</v>
      </c>
      <c r="V10" s="13">
        <v>1.67</v>
      </c>
      <c r="W10" s="12">
        <v>1139</v>
      </c>
      <c r="X10" s="13">
        <v>0.88</v>
      </c>
      <c r="Y10" s="23">
        <v>32.04</v>
      </c>
      <c r="Z10" s="23">
        <v>6.45</v>
      </c>
      <c r="AA10" s="22">
        <v>788</v>
      </c>
      <c r="AB10" s="59">
        <v>0.95</v>
      </c>
    </row>
    <row r="11" spans="1:28" ht="15.75" x14ac:dyDescent="0.25">
      <c r="A11" s="35" t="s">
        <v>21</v>
      </c>
      <c r="B11" s="45">
        <f>SUM(U11*S11)+(Y11*T11)</f>
        <v>37.840000000000003</v>
      </c>
      <c r="C11" s="34">
        <f>SUM(V11*S11)+(Z11*T11)</f>
        <v>5.4939999999999998</v>
      </c>
      <c r="D11" s="34">
        <f>SUM(W11*S11)+(AA11*T11)</f>
        <v>858.2</v>
      </c>
      <c r="E11" s="46">
        <f>SUM(X11*S11)+(AB11*T11)</f>
        <v>0.93600000000000005</v>
      </c>
      <c r="F11" s="30">
        <v>20</v>
      </c>
      <c r="G11" s="28">
        <f t="shared" si="0"/>
        <v>80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S11" s="65">
        <f t="shared" si="1"/>
        <v>0.2</v>
      </c>
      <c r="T11" s="66">
        <f t="shared" si="2"/>
        <v>0.8</v>
      </c>
      <c r="U11" s="13">
        <v>61.04</v>
      </c>
      <c r="V11" s="13">
        <v>1.67</v>
      </c>
      <c r="W11" s="12">
        <v>1139</v>
      </c>
      <c r="X11" s="13">
        <v>0.88</v>
      </c>
      <c r="Y11" s="23">
        <v>32.04</v>
      </c>
      <c r="Z11" s="23">
        <v>6.45</v>
      </c>
      <c r="AA11" s="22">
        <v>788</v>
      </c>
      <c r="AB11" s="59">
        <v>0.95</v>
      </c>
    </row>
    <row r="12" spans="1:28" ht="15.75" x14ac:dyDescent="0.25">
      <c r="A12" s="35" t="s">
        <v>22</v>
      </c>
      <c r="B12" s="45">
        <f>SUM(U12*S12)+(Y12*T12)</f>
        <v>39.29</v>
      </c>
      <c r="C12" s="34">
        <f>SUM(V12*S12)+(Z12*T12)</f>
        <v>5.2550000000000008</v>
      </c>
      <c r="D12" s="34">
        <f>SUM(W12*S12)+(AA12*T12)</f>
        <v>875.75</v>
      </c>
      <c r="E12" s="46">
        <f>SUM(X12*S12)+(AB12*T12)</f>
        <v>0.93249999999999988</v>
      </c>
      <c r="F12" s="30">
        <v>25</v>
      </c>
      <c r="G12" s="28">
        <f t="shared" si="0"/>
        <v>75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S12" s="65">
        <f t="shared" si="1"/>
        <v>0.25</v>
      </c>
      <c r="T12" s="66">
        <f t="shared" si="2"/>
        <v>0.75</v>
      </c>
      <c r="U12" s="13">
        <v>61.04</v>
      </c>
      <c r="V12" s="13">
        <v>1.67</v>
      </c>
      <c r="W12" s="12">
        <v>1139</v>
      </c>
      <c r="X12" s="13">
        <v>0.88</v>
      </c>
      <c r="Y12" s="23">
        <v>32.04</v>
      </c>
      <c r="Z12" s="23">
        <v>6.45</v>
      </c>
      <c r="AA12" s="22">
        <v>788</v>
      </c>
      <c r="AB12" s="59">
        <v>0.95</v>
      </c>
    </row>
    <row r="13" spans="1:28" ht="15.75" x14ac:dyDescent="0.25">
      <c r="A13" s="35" t="s">
        <v>23</v>
      </c>
      <c r="B13" s="45">
        <f>SUM(U13*S13)+(Y13*T13)</f>
        <v>40.739999999999995</v>
      </c>
      <c r="C13" s="34">
        <f>SUM(V13*S13)+(Z13*T13)</f>
        <v>5.016</v>
      </c>
      <c r="D13" s="34">
        <f>SUM(W13*S13)+(AA13*T13)</f>
        <v>893.3</v>
      </c>
      <c r="E13" s="46">
        <f>SUM(X13*S13)+(AB13*T13)</f>
        <v>0.92899999999999994</v>
      </c>
      <c r="F13" s="30">
        <v>30</v>
      </c>
      <c r="G13" s="28">
        <f t="shared" si="0"/>
        <v>70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S13" s="65">
        <f t="shared" si="1"/>
        <v>0.3</v>
      </c>
      <c r="T13" s="66">
        <f t="shared" si="2"/>
        <v>0.7</v>
      </c>
      <c r="U13" s="13">
        <v>61.04</v>
      </c>
      <c r="V13" s="13">
        <v>1.67</v>
      </c>
      <c r="W13" s="12">
        <v>1139</v>
      </c>
      <c r="X13" s="13">
        <v>0.88</v>
      </c>
      <c r="Y13" s="23">
        <v>32.04</v>
      </c>
      <c r="Z13" s="23">
        <v>6.45</v>
      </c>
      <c r="AA13" s="22">
        <v>788</v>
      </c>
      <c r="AB13" s="59">
        <v>0.95</v>
      </c>
    </row>
    <row r="14" spans="1:28" ht="15.75" x14ac:dyDescent="0.25">
      <c r="A14" s="35" t="s">
        <v>24</v>
      </c>
      <c r="B14" s="45">
        <f>SUM(U14*S14)+(Y14*T14)</f>
        <v>42.19</v>
      </c>
      <c r="C14" s="34">
        <f>SUM(V14*S14)+(Z14*T14)</f>
        <v>4.7770000000000001</v>
      </c>
      <c r="D14" s="34">
        <f>SUM(W14*S14)+(AA14*T14)</f>
        <v>910.85</v>
      </c>
      <c r="E14" s="46">
        <f>SUM(X14*S14)+(AB14*T14)</f>
        <v>0.92549999999999999</v>
      </c>
      <c r="F14" s="30">
        <v>35</v>
      </c>
      <c r="G14" s="28">
        <f t="shared" si="0"/>
        <v>65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65">
        <f t="shared" si="1"/>
        <v>0.35</v>
      </c>
      <c r="T14" s="66">
        <f t="shared" si="2"/>
        <v>0.65</v>
      </c>
      <c r="U14" s="13">
        <v>61.04</v>
      </c>
      <c r="V14" s="13">
        <v>1.67</v>
      </c>
      <c r="W14" s="12">
        <v>1139</v>
      </c>
      <c r="X14" s="13">
        <v>0.88</v>
      </c>
      <c r="Y14" s="23">
        <v>32.04</v>
      </c>
      <c r="Z14" s="23">
        <v>6.45</v>
      </c>
      <c r="AA14" s="22">
        <v>788</v>
      </c>
      <c r="AB14" s="59">
        <v>0.95</v>
      </c>
    </row>
    <row r="15" spans="1:28" ht="15.75" x14ac:dyDescent="0.25">
      <c r="A15" s="35" t="s">
        <v>25</v>
      </c>
      <c r="B15" s="45">
        <f>SUM(U15*S15)+(Y15*T15)</f>
        <v>43.64</v>
      </c>
      <c r="C15" s="34">
        <f>SUM(V15*S15)+(Z15*T15)</f>
        <v>4.5380000000000003</v>
      </c>
      <c r="D15" s="34">
        <f>SUM(W15*S15)+(AA15*T15)</f>
        <v>928.4</v>
      </c>
      <c r="E15" s="46">
        <f>SUM(X15*S15)+(AB15*T15)</f>
        <v>0.92199999999999993</v>
      </c>
      <c r="F15" s="30">
        <v>40</v>
      </c>
      <c r="G15" s="28">
        <f t="shared" si="0"/>
        <v>60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S15" s="65">
        <f t="shared" si="1"/>
        <v>0.4</v>
      </c>
      <c r="T15" s="66">
        <f t="shared" si="2"/>
        <v>0.6</v>
      </c>
      <c r="U15" s="13">
        <v>61.04</v>
      </c>
      <c r="V15" s="13">
        <v>1.67</v>
      </c>
      <c r="W15" s="12">
        <v>1139</v>
      </c>
      <c r="X15" s="13">
        <v>0.88</v>
      </c>
      <c r="Y15" s="23">
        <v>32.04</v>
      </c>
      <c r="Z15" s="23">
        <v>6.45</v>
      </c>
      <c r="AA15" s="22">
        <v>788</v>
      </c>
      <c r="AB15" s="59">
        <v>0.95</v>
      </c>
    </row>
    <row r="16" spans="1:28" ht="15.75" x14ac:dyDescent="0.25">
      <c r="A16" s="35" t="s">
        <v>26</v>
      </c>
      <c r="B16" s="45">
        <f>SUM(U16*S16)+(Y16*T16)</f>
        <v>45.09</v>
      </c>
      <c r="C16" s="34">
        <f>SUM(V16*S16)+(Z16*T16)</f>
        <v>4.2990000000000004</v>
      </c>
      <c r="D16" s="34">
        <f>SUM(W16*S16)+(AA16*T16)</f>
        <v>945.95</v>
      </c>
      <c r="E16" s="46">
        <f>SUM(X16*S16)+(AB16*T16)</f>
        <v>0.91849999999999998</v>
      </c>
      <c r="F16" s="30">
        <v>45</v>
      </c>
      <c r="G16" s="28">
        <f t="shared" si="0"/>
        <v>55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S16" s="65">
        <f t="shared" si="1"/>
        <v>0.45</v>
      </c>
      <c r="T16" s="66">
        <f t="shared" si="2"/>
        <v>0.55000000000000004</v>
      </c>
      <c r="U16" s="13">
        <v>61.04</v>
      </c>
      <c r="V16" s="13">
        <v>1.67</v>
      </c>
      <c r="W16" s="12">
        <v>1139</v>
      </c>
      <c r="X16" s="13">
        <v>0.88</v>
      </c>
      <c r="Y16" s="23">
        <v>32.04</v>
      </c>
      <c r="Z16" s="23">
        <v>6.45</v>
      </c>
      <c r="AA16" s="22">
        <v>788</v>
      </c>
      <c r="AB16" s="59">
        <v>0.95</v>
      </c>
    </row>
    <row r="17" spans="1:28" ht="15.75" x14ac:dyDescent="0.25">
      <c r="A17" s="35" t="s">
        <v>27</v>
      </c>
      <c r="B17" s="45">
        <f>SUM(U17*S17)+(Y17*T17)</f>
        <v>46.54</v>
      </c>
      <c r="C17" s="34">
        <f>SUM(V17*S17)+(Z17*T17)</f>
        <v>4.0600000000000005</v>
      </c>
      <c r="D17" s="34">
        <f>SUM(W17*S17)+(AA17*T17)</f>
        <v>963.5</v>
      </c>
      <c r="E17" s="46">
        <f>SUM(X17*S17)+(AB17*T17)</f>
        <v>0.91500000000000004</v>
      </c>
      <c r="F17" s="30">
        <v>50</v>
      </c>
      <c r="G17" s="28">
        <f t="shared" si="0"/>
        <v>50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S17" s="65">
        <f t="shared" si="1"/>
        <v>0.5</v>
      </c>
      <c r="T17" s="66">
        <f t="shared" si="2"/>
        <v>0.5</v>
      </c>
      <c r="U17" s="13">
        <v>61.04</v>
      </c>
      <c r="V17" s="13">
        <v>1.67</v>
      </c>
      <c r="W17" s="12">
        <v>1139</v>
      </c>
      <c r="X17" s="13">
        <v>0.88</v>
      </c>
      <c r="Y17" s="23">
        <v>32.04</v>
      </c>
      <c r="Z17" s="23">
        <v>6.45</v>
      </c>
      <c r="AA17" s="22">
        <v>788</v>
      </c>
      <c r="AB17" s="59">
        <v>0.95</v>
      </c>
    </row>
    <row r="18" spans="1:28" ht="15.75" x14ac:dyDescent="0.25">
      <c r="A18" s="35" t="s">
        <v>28</v>
      </c>
      <c r="B18" s="45">
        <f>SUM(U18*S18)+(Y18*T18)</f>
        <v>47.99</v>
      </c>
      <c r="C18" s="34">
        <f>SUM(V18*S18)+(Z18*T18)</f>
        <v>3.8210000000000002</v>
      </c>
      <c r="D18" s="34">
        <f>SUM(W18*S18)+(AA18*T18)</f>
        <v>981.05000000000007</v>
      </c>
      <c r="E18" s="46">
        <f>SUM(X18*S18)+(AB18*T18)</f>
        <v>0.91149999999999998</v>
      </c>
      <c r="F18" s="30">
        <v>55</v>
      </c>
      <c r="G18" s="28">
        <f t="shared" si="0"/>
        <v>45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S18" s="65">
        <f t="shared" si="1"/>
        <v>0.55000000000000004</v>
      </c>
      <c r="T18" s="66">
        <f t="shared" si="2"/>
        <v>0.45</v>
      </c>
      <c r="U18" s="13">
        <v>61.04</v>
      </c>
      <c r="V18" s="13">
        <v>1.67</v>
      </c>
      <c r="W18" s="12">
        <v>1139</v>
      </c>
      <c r="X18" s="13">
        <v>0.88</v>
      </c>
      <c r="Y18" s="23">
        <v>32.04</v>
      </c>
      <c r="Z18" s="23">
        <v>6.45</v>
      </c>
      <c r="AA18" s="22">
        <v>788</v>
      </c>
      <c r="AB18" s="59">
        <v>0.95</v>
      </c>
    </row>
    <row r="19" spans="1:28" ht="15.75" x14ac:dyDescent="0.25">
      <c r="A19" s="35" t="s">
        <v>29</v>
      </c>
      <c r="B19" s="45">
        <f>SUM(U19*S19)+(Y19*T19)</f>
        <v>49.44</v>
      </c>
      <c r="C19" s="34">
        <f>SUM(V19*S19)+(Z19*T19)</f>
        <v>3.5819999999999999</v>
      </c>
      <c r="D19" s="34">
        <f>SUM(W19*S19)+(AA19*T19)</f>
        <v>998.6</v>
      </c>
      <c r="E19" s="46">
        <f>SUM(X19*S19)+(AB19*T19)</f>
        <v>0.90800000000000003</v>
      </c>
      <c r="F19" s="30">
        <v>60</v>
      </c>
      <c r="G19" s="28">
        <f t="shared" si="0"/>
        <v>40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65">
        <f t="shared" si="1"/>
        <v>0.6</v>
      </c>
      <c r="T19" s="66">
        <f t="shared" si="2"/>
        <v>0.4</v>
      </c>
      <c r="U19" s="13">
        <v>61.04</v>
      </c>
      <c r="V19" s="13">
        <v>1.67</v>
      </c>
      <c r="W19" s="12">
        <v>1139</v>
      </c>
      <c r="X19" s="13">
        <v>0.88</v>
      </c>
      <c r="Y19" s="23">
        <v>32.04</v>
      </c>
      <c r="Z19" s="23">
        <v>6.45</v>
      </c>
      <c r="AA19" s="22">
        <v>788</v>
      </c>
      <c r="AB19" s="59">
        <v>0.95</v>
      </c>
    </row>
    <row r="20" spans="1:28" ht="15.75" x14ac:dyDescent="0.25">
      <c r="A20" s="35" t="s">
        <v>30</v>
      </c>
      <c r="B20" s="45">
        <f>SUM(U20*S20)+(Y20*T20)</f>
        <v>50.89</v>
      </c>
      <c r="C20" s="34">
        <f>SUM(V20*S20)+(Z20*T20)</f>
        <v>3.343</v>
      </c>
      <c r="D20" s="34">
        <f>SUM(W20*S20)+(AA20*T20)</f>
        <v>1016.15</v>
      </c>
      <c r="E20" s="46">
        <f>SUM(X20*S20)+(AB20*T20)</f>
        <v>0.90450000000000008</v>
      </c>
      <c r="F20" s="30">
        <v>65</v>
      </c>
      <c r="G20" s="28">
        <f t="shared" si="0"/>
        <v>35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S20" s="65">
        <f t="shared" si="1"/>
        <v>0.65</v>
      </c>
      <c r="T20" s="66">
        <f t="shared" si="2"/>
        <v>0.35</v>
      </c>
      <c r="U20" s="13">
        <v>61.04</v>
      </c>
      <c r="V20" s="13">
        <v>1.67</v>
      </c>
      <c r="W20" s="12">
        <v>1139</v>
      </c>
      <c r="X20" s="13">
        <v>0.88</v>
      </c>
      <c r="Y20" s="23">
        <v>32.04</v>
      </c>
      <c r="Z20" s="23">
        <v>6.45</v>
      </c>
      <c r="AA20" s="22">
        <v>788</v>
      </c>
      <c r="AB20" s="59">
        <v>0.95</v>
      </c>
    </row>
    <row r="21" spans="1:28" ht="15.75" x14ac:dyDescent="0.25">
      <c r="A21" s="35" t="s">
        <v>31</v>
      </c>
      <c r="B21" s="45">
        <f>SUM(U21*S21)+(Y21*T21)</f>
        <v>52.339999999999996</v>
      </c>
      <c r="C21" s="34">
        <f>SUM(V21*S21)+(Z21*T21)</f>
        <v>3.1040000000000001</v>
      </c>
      <c r="D21" s="34">
        <f>SUM(W21*S21)+(AA21*T21)</f>
        <v>1033.6999999999998</v>
      </c>
      <c r="E21" s="46">
        <f>SUM(X21*S21)+(AB21*T21)</f>
        <v>0.90100000000000002</v>
      </c>
      <c r="F21" s="30">
        <v>70</v>
      </c>
      <c r="G21" s="28">
        <f t="shared" si="0"/>
        <v>30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S21" s="65">
        <f t="shared" si="1"/>
        <v>0.7</v>
      </c>
      <c r="T21" s="66">
        <f t="shared" si="2"/>
        <v>0.3</v>
      </c>
      <c r="U21" s="13">
        <v>61.04</v>
      </c>
      <c r="V21" s="13">
        <v>1.67</v>
      </c>
      <c r="W21" s="12">
        <v>1139</v>
      </c>
      <c r="X21" s="13">
        <v>0.88</v>
      </c>
      <c r="Y21" s="23">
        <v>32.04</v>
      </c>
      <c r="Z21" s="23">
        <v>6.45</v>
      </c>
      <c r="AA21" s="22">
        <v>788</v>
      </c>
      <c r="AB21" s="59">
        <v>0.95</v>
      </c>
    </row>
    <row r="22" spans="1:28" ht="15.75" x14ac:dyDescent="0.25">
      <c r="A22" s="35" t="s">
        <v>18</v>
      </c>
      <c r="B22" s="45">
        <f>SUM(U22*S22)+(Y22*T22)</f>
        <v>53.79</v>
      </c>
      <c r="C22" s="34">
        <f>SUM(V22*S22)+(Z22*T22)</f>
        <v>2.8650000000000002</v>
      </c>
      <c r="D22" s="34">
        <f>SUM(W22*S22)+(AA22*T22)</f>
        <v>1051.25</v>
      </c>
      <c r="E22" s="46">
        <f>SUM(X22*S22)+(AB22*T22)</f>
        <v>0.89749999999999996</v>
      </c>
      <c r="F22" s="30">
        <v>75</v>
      </c>
      <c r="G22" s="28">
        <f t="shared" si="0"/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S22" s="65">
        <f t="shared" si="1"/>
        <v>0.75</v>
      </c>
      <c r="T22" s="66">
        <f t="shared" si="2"/>
        <v>0.25</v>
      </c>
      <c r="U22" s="13">
        <v>61.04</v>
      </c>
      <c r="V22" s="13">
        <v>1.67</v>
      </c>
      <c r="W22" s="12">
        <v>1139</v>
      </c>
      <c r="X22" s="13">
        <v>0.88</v>
      </c>
      <c r="Y22" s="23">
        <v>32.04</v>
      </c>
      <c r="Z22" s="23">
        <v>6.45</v>
      </c>
      <c r="AA22" s="22">
        <v>788</v>
      </c>
      <c r="AB22" s="59">
        <v>0.95</v>
      </c>
    </row>
    <row r="23" spans="1:28" ht="15.75" x14ac:dyDescent="0.25">
      <c r="A23" s="35" t="s">
        <v>32</v>
      </c>
      <c r="B23" s="45">
        <f>SUM(U23*S23)+(Y23*T23)</f>
        <v>55.24</v>
      </c>
      <c r="C23" s="34">
        <f>SUM(V23*S23)+(Z23*T23)</f>
        <v>2.6260000000000003</v>
      </c>
      <c r="D23" s="34">
        <f>SUM(W23*S23)+(AA23*T23)</f>
        <v>1068.8000000000002</v>
      </c>
      <c r="E23" s="46">
        <f>SUM(X23*S23)+(AB23*T23)</f>
        <v>0.89400000000000013</v>
      </c>
      <c r="F23" s="30">
        <v>80</v>
      </c>
      <c r="G23" s="28">
        <f t="shared" si="0"/>
        <v>20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S23" s="65">
        <f t="shared" si="1"/>
        <v>0.8</v>
      </c>
      <c r="T23" s="66">
        <f t="shared" si="2"/>
        <v>0.2</v>
      </c>
      <c r="U23" s="13">
        <v>61.04</v>
      </c>
      <c r="V23" s="13">
        <v>1.67</v>
      </c>
      <c r="W23" s="12">
        <v>1139</v>
      </c>
      <c r="X23" s="13">
        <v>0.88</v>
      </c>
      <c r="Y23" s="23">
        <v>32.04</v>
      </c>
      <c r="Z23" s="23">
        <v>6.45</v>
      </c>
      <c r="AA23" s="22">
        <v>788</v>
      </c>
      <c r="AB23" s="59">
        <v>0.95</v>
      </c>
    </row>
    <row r="24" spans="1:28" ht="15.75" x14ac:dyDescent="0.25">
      <c r="A24" s="35" t="s">
        <v>33</v>
      </c>
      <c r="B24" s="45">
        <f>SUM(U24*S24)+(Y24*T24)</f>
        <v>56.69</v>
      </c>
      <c r="C24" s="34">
        <f>SUM(V24*S24)+(Z24*T24)</f>
        <v>2.387</v>
      </c>
      <c r="D24" s="34">
        <f>SUM(W24*S24)+(AA24*T24)</f>
        <v>1086.3499999999999</v>
      </c>
      <c r="E24" s="46">
        <f>SUM(X24*S24)+(AB24*T24)</f>
        <v>0.89049999999999996</v>
      </c>
      <c r="F24" s="30">
        <v>85</v>
      </c>
      <c r="G24" s="28">
        <f t="shared" si="0"/>
        <v>15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65">
        <f t="shared" si="1"/>
        <v>0.85</v>
      </c>
      <c r="T24" s="66">
        <f t="shared" si="2"/>
        <v>0.15</v>
      </c>
      <c r="U24" s="13">
        <v>61.04</v>
      </c>
      <c r="V24" s="13">
        <v>1.67</v>
      </c>
      <c r="W24" s="12">
        <v>1139</v>
      </c>
      <c r="X24" s="13">
        <v>0.88</v>
      </c>
      <c r="Y24" s="23">
        <v>32.04</v>
      </c>
      <c r="Z24" s="23">
        <v>6.45</v>
      </c>
      <c r="AA24" s="22">
        <v>788</v>
      </c>
      <c r="AB24" s="59">
        <v>0.95</v>
      </c>
    </row>
    <row r="25" spans="1:28" ht="15.75" x14ac:dyDescent="0.25">
      <c r="A25" s="35" t="s">
        <v>34</v>
      </c>
      <c r="B25" s="45">
        <f>SUM(U25*S25)+(Y25*T25)</f>
        <v>58.14</v>
      </c>
      <c r="C25" s="34">
        <f>SUM(V25*S25)+(Z25*T25)</f>
        <v>2.1479999999999997</v>
      </c>
      <c r="D25" s="34">
        <f>SUM(W25*S25)+(AA25*T25)</f>
        <v>1103.9000000000001</v>
      </c>
      <c r="E25" s="46">
        <f>SUM(X25*S25)+(AB25*T25)</f>
        <v>0.88700000000000001</v>
      </c>
      <c r="F25" s="30">
        <v>90</v>
      </c>
      <c r="G25" s="28">
        <f t="shared" si="0"/>
        <v>10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S25" s="65">
        <f t="shared" si="1"/>
        <v>0.9</v>
      </c>
      <c r="T25" s="66">
        <f t="shared" si="2"/>
        <v>0.1</v>
      </c>
      <c r="U25" s="13">
        <v>61.04</v>
      </c>
      <c r="V25" s="13">
        <v>1.67</v>
      </c>
      <c r="W25" s="12">
        <v>1139</v>
      </c>
      <c r="X25" s="13">
        <v>0.88</v>
      </c>
      <c r="Y25" s="23">
        <v>32.04</v>
      </c>
      <c r="Z25" s="23">
        <v>6.45</v>
      </c>
      <c r="AA25" s="22">
        <v>788</v>
      </c>
      <c r="AB25" s="59">
        <v>0.95</v>
      </c>
    </row>
    <row r="26" spans="1:28" ht="16.5" thickBot="1" x14ac:dyDescent="0.3">
      <c r="A26" s="35" t="s">
        <v>35</v>
      </c>
      <c r="B26" s="47">
        <f>SUM(U26*S26)+(Y26*T26)</f>
        <v>59.589999999999996</v>
      </c>
      <c r="C26" s="48">
        <f>SUM(V26*S26)+(Z26*T26)</f>
        <v>1.9089999999999998</v>
      </c>
      <c r="D26" s="48">
        <f>SUM(W26*S26)+(AA26*T26)</f>
        <v>1121.45</v>
      </c>
      <c r="E26" s="49">
        <f>SUM(X26*S26)+(AB26*T26)</f>
        <v>0.88349999999999995</v>
      </c>
      <c r="F26" s="30">
        <v>95</v>
      </c>
      <c r="G26" s="28">
        <f>100-F26</f>
        <v>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S26" s="70">
        <f>F26/100</f>
        <v>0.95</v>
      </c>
      <c r="T26" s="71">
        <f>G26/100</f>
        <v>0.05</v>
      </c>
      <c r="U26" s="60">
        <v>61.04</v>
      </c>
      <c r="V26" s="60">
        <v>1.67</v>
      </c>
      <c r="W26" s="61">
        <v>1139</v>
      </c>
      <c r="X26" s="60">
        <v>0.88</v>
      </c>
      <c r="Y26" s="62">
        <v>32.04</v>
      </c>
      <c r="Z26" s="62">
        <v>6.45</v>
      </c>
      <c r="AA26" s="63">
        <v>788</v>
      </c>
      <c r="AB26" s="64">
        <v>0.95</v>
      </c>
    </row>
    <row r="27" spans="1:28" ht="15.75" thickBot="1" x14ac:dyDescent="0.3">
      <c r="A27" s="12" t="s">
        <v>13</v>
      </c>
      <c r="B27" s="39">
        <v>61.04</v>
      </c>
      <c r="C27" s="39">
        <v>1.67</v>
      </c>
      <c r="D27" s="40">
        <v>1139</v>
      </c>
      <c r="E27" s="41">
        <v>0.88</v>
      </c>
      <c r="F27" s="31">
        <v>100</v>
      </c>
      <c r="G27" s="28">
        <f>100-F27</f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</sheetData>
  <mergeCells count="2">
    <mergeCell ref="S5:AB6"/>
    <mergeCell ref="A4:E4"/>
  </mergeCells>
  <conditionalFormatting sqref="S8:S2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:T2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:F27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{E4DD62BE-7ABB-4B62-B987-DE20661D9BE2}</x14:id>
        </ext>
      </extLst>
    </cfRule>
  </conditionalFormatting>
  <conditionalFormatting sqref="G8:Q27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{96A1A1A7-0316-4D5E-8145-E5B1DC651628}</x14:id>
        </ext>
      </extLst>
    </cfRule>
  </conditionalFormatting>
  <conditionalFormatting sqref="G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{A18C2E6E-157B-45BF-B53E-50DD514825B0}</x14:id>
        </ext>
      </extLst>
    </cfRule>
  </conditionalFormatting>
  <conditionalFormatting sqref="F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{54758001-ED42-4E9F-90BB-A73362EBCC34}</x14:id>
        </ext>
      </extLst>
    </cfRule>
  </conditionalFormatting>
  <conditionalFormatting sqref="F7:F2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{F1309429-BB91-4238-BEED-A71BBD0A3ACC}</x14:id>
        </ext>
      </extLst>
    </cfRule>
  </conditionalFormatting>
  <conditionalFormatting sqref="G7:G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{85379359-22C8-4268-AECE-6BECFF8EC0BE}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DD62BE-7ABB-4B62-B987-DE20661D9BE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F8:F27</xm:sqref>
        </x14:conditionalFormatting>
        <x14:conditionalFormatting xmlns:xm="http://schemas.microsoft.com/office/excel/2006/main">
          <x14:cfRule type="dataBar" id="{96A1A1A7-0316-4D5E-8145-E5B1DC65162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G8:Q27</xm:sqref>
        </x14:conditionalFormatting>
        <x14:conditionalFormatting xmlns:xm="http://schemas.microsoft.com/office/excel/2006/main">
          <x14:cfRule type="dataBar" id="{A18C2E6E-157B-45BF-B53E-50DD514825B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54758001-ED42-4E9F-90BB-A73362EBCC3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1309429-BB91-4238-BEED-A71BBD0A3AC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F7:F27</xm:sqref>
        </x14:conditionalFormatting>
        <x14:conditionalFormatting xmlns:xm="http://schemas.microsoft.com/office/excel/2006/main">
          <x14:cfRule type="dataBar" id="{85379359-22C8-4268-AECE-6BECFF8EC0B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G7:G27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DE0EE-4EF5-4B5B-8075-8ABC7B7338EE}">
  <dimension ref="A2:J3"/>
  <sheetViews>
    <sheetView workbookViewId="0">
      <selection activeCell="C7" sqref="C7"/>
    </sheetView>
  </sheetViews>
  <sheetFormatPr defaultRowHeight="15" x14ac:dyDescent="0.25"/>
  <cols>
    <col min="4" max="4" width="10.28515625" style="15" customWidth="1"/>
    <col min="5" max="10" width="9.140625" style="14"/>
  </cols>
  <sheetData>
    <row r="2" spans="1:7" x14ac:dyDescent="0.25">
      <c r="A2" s="54" t="s">
        <v>39</v>
      </c>
      <c r="B2" s="54"/>
      <c r="C2" s="54"/>
      <c r="D2" s="54"/>
      <c r="E2" s="54"/>
      <c r="F2" s="54"/>
      <c r="G2" s="54"/>
    </row>
    <row r="3" spans="1:7" x14ac:dyDescent="0.25">
      <c r="A3" s="15"/>
      <c r="B3" s="15" t="s">
        <v>40</v>
      </c>
      <c r="C3" s="15"/>
      <c r="E3" s="15"/>
      <c r="F3" s="15"/>
      <c r="G3" s="15"/>
    </row>
  </sheetData>
  <mergeCells count="1">
    <mergeCell ref="A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266A-562D-45DA-8A15-7EBE2F58C6D0}">
  <dimension ref="A3:AB27"/>
  <sheetViews>
    <sheetView workbookViewId="0">
      <selection activeCell="A27" sqref="A27"/>
    </sheetView>
  </sheetViews>
  <sheetFormatPr defaultRowHeight="15" x14ac:dyDescent="0.25"/>
  <cols>
    <col min="1" max="1" width="26.85546875" customWidth="1"/>
    <col min="2" max="2" width="16.7109375" customWidth="1"/>
    <col min="3" max="3" width="20.7109375" customWidth="1"/>
    <col min="4" max="4" width="10.28515625" customWidth="1"/>
    <col min="5" max="5" width="19.42578125" customWidth="1"/>
    <col min="6" max="6" width="11.5703125" style="17" customWidth="1"/>
    <col min="7" max="17" width="9.140625" style="18"/>
    <col min="19" max="20" width="9.140625" style="16"/>
    <col min="22" max="22" width="10.85546875" customWidth="1"/>
    <col min="26" max="26" width="11" customWidth="1"/>
  </cols>
  <sheetData>
    <row r="3" spans="1:28" ht="15.75" thickBot="1" x14ac:dyDescent="0.3"/>
    <row r="4" spans="1:28" ht="38.25" customHeight="1" thickBot="1" x14ac:dyDescent="0.3">
      <c r="A4" s="76" t="s">
        <v>38</v>
      </c>
      <c r="B4" s="77"/>
      <c r="C4" s="77"/>
      <c r="D4" s="77"/>
      <c r="E4" s="78"/>
    </row>
    <row r="5" spans="1:28" ht="57" thickBot="1" x14ac:dyDescent="0.3">
      <c r="A5" s="50" t="s">
        <v>14</v>
      </c>
      <c r="B5" s="51" t="s">
        <v>1</v>
      </c>
      <c r="C5" s="52" t="s">
        <v>2</v>
      </c>
      <c r="D5" s="51" t="s">
        <v>3</v>
      </c>
      <c r="E5" s="53" t="s">
        <v>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S5" s="55" t="s">
        <v>37</v>
      </c>
      <c r="T5" s="56"/>
      <c r="U5" s="56"/>
      <c r="V5" s="56"/>
      <c r="W5" s="56"/>
      <c r="X5" s="56"/>
      <c r="Y5" s="56"/>
      <c r="Z5" s="56"/>
      <c r="AA5" s="56"/>
      <c r="AB5" s="57"/>
    </row>
    <row r="6" spans="1:28" ht="19.5" thickBot="1" x14ac:dyDescent="0.35">
      <c r="A6" s="24" t="s">
        <v>9</v>
      </c>
      <c r="B6" s="25" t="s">
        <v>6</v>
      </c>
      <c r="C6" s="25" t="s">
        <v>7</v>
      </c>
      <c r="D6" s="25" t="s">
        <v>8</v>
      </c>
      <c r="E6" s="26" t="s">
        <v>8</v>
      </c>
      <c r="F6" s="20" t="s">
        <v>16</v>
      </c>
      <c r="G6" s="21" t="s">
        <v>41</v>
      </c>
      <c r="H6" s="19"/>
      <c r="I6" s="19"/>
      <c r="J6" s="19"/>
      <c r="K6" s="19"/>
      <c r="L6" s="19"/>
      <c r="M6" s="19"/>
      <c r="N6" s="19"/>
      <c r="O6" s="19"/>
      <c r="P6" s="19"/>
      <c r="Q6" s="19"/>
      <c r="S6" s="67"/>
      <c r="T6" s="68"/>
      <c r="U6" s="68"/>
      <c r="V6" s="68"/>
      <c r="W6" s="68"/>
      <c r="X6" s="68"/>
      <c r="Y6" s="68"/>
      <c r="Z6" s="68"/>
      <c r="AA6" s="68"/>
      <c r="AB6" s="69"/>
    </row>
    <row r="7" spans="1:28" ht="36" thickBot="1" x14ac:dyDescent="0.35">
      <c r="A7" s="79" t="s">
        <v>10</v>
      </c>
      <c r="B7" s="11">
        <v>46.07</v>
      </c>
      <c r="C7" s="11">
        <v>9.7650000000000006</v>
      </c>
      <c r="D7" s="10">
        <v>777</v>
      </c>
      <c r="E7" s="11">
        <v>1</v>
      </c>
      <c r="F7" s="29">
        <v>0</v>
      </c>
      <c r="G7" s="27">
        <f t="shared" ref="G7:G25" si="0">100-F7</f>
        <v>100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58" t="s">
        <v>36</v>
      </c>
      <c r="T7" s="32" t="s">
        <v>36</v>
      </c>
      <c r="U7" s="32" t="s">
        <v>1</v>
      </c>
      <c r="V7" s="32" t="s">
        <v>2</v>
      </c>
      <c r="W7" s="32" t="s">
        <v>3</v>
      </c>
      <c r="X7" s="33" t="s">
        <v>4</v>
      </c>
      <c r="Y7" s="32" t="s">
        <v>1</v>
      </c>
      <c r="Z7" s="32" t="s">
        <v>2</v>
      </c>
      <c r="AA7" s="32" t="s">
        <v>3</v>
      </c>
      <c r="AB7" s="33" t="s">
        <v>4</v>
      </c>
    </row>
    <row r="8" spans="1:28" ht="16.5" thickBot="1" x14ac:dyDescent="0.3">
      <c r="A8" s="35" t="s">
        <v>43</v>
      </c>
      <c r="B8" s="42">
        <f>SUM(U8*S8)+(Y8*T8)</f>
        <v>45.368499999999997</v>
      </c>
      <c r="C8" s="43">
        <f>SUM(V8*S8)+(Z8*T8)</f>
        <v>9.5992499999999996</v>
      </c>
      <c r="D8" s="43">
        <f>SUM(W8*S8)+(AA8*T8)</f>
        <v>777.55</v>
      </c>
      <c r="E8" s="44">
        <f>SUM(X8*S8)+(AB8*T8)</f>
        <v>0.99749999999999994</v>
      </c>
      <c r="F8" s="29">
        <v>5</v>
      </c>
      <c r="G8" s="27">
        <f t="shared" si="0"/>
        <v>95</v>
      </c>
      <c r="H8" s="19"/>
      <c r="I8" s="19"/>
      <c r="J8" s="19"/>
      <c r="K8" s="19"/>
      <c r="L8" s="19"/>
      <c r="M8" s="19"/>
      <c r="N8" s="19"/>
      <c r="O8" s="19"/>
      <c r="P8" s="19"/>
      <c r="Q8" s="19"/>
      <c r="S8" s="65">
        <f t="shared" ref="S8:T25" si="1">F8/100</f>
        <v>0.05</v>
      </c>
      <c r="T8" s="66">
        <f t="shared" si="1"/>
        <v>0.95</v>
      </c>
      <c r="U8" s="62">
        <v>32.04</v>
      </c>
      <c r="V8" s="62">
        <v>6.45</v>
      </c>
      <c r="W8" s="63">
        <v>788</v>
      </c>
      <c r="X8" s="64">
        <v>0.95</v>
      </c>
      <c r="Y8" s="11">
        <v>46.07</v>
      </c>
      <c r="Z8" s="11">
        <v>9.7650000000000006</v>
      </c>
      <c r="AA8" s="10">
        <v>777</v>
      </c>
      <c r="AB8" s="11">
        <v>1</v>
      </c>
    </row>
    <row r="9" spans="1:28" ht="16.5" thickBot="1" x14ac:dyDescent="0.3">
      <c r="A9" s="35" t="s">
        <v>44</v>
      </c>
      <c r="B9" s="45">
        <f>SUM(U9*S9)+(Y9*T9)</f>
        <v>44.667000000000002</v>
      </c>
      <c r="C9" s="34">
        <f>SUM(V9*S9)+(Z9*T9)</f>
        <v>9.4335000000000004</v>
      </c>
      <c r="D9" s="34">
        <f>SUM(W9*S9)+(AA9*T9)</f>
        <v>778.10000000000014</v>
      </c>
      <c r="E9" s="46">
        <f>SUM(X9*S9)+(AB9*T9)</f>
        <v>0.995</v>
      </c>
      <c r="F9" s="30">
        <v>10</v>
      </c>
      <c r="G9" s="28">
        <f t="shared" si="0"/>
        <v>90</v>
      </c>
      <c r="H9" s="19"/>
      <c r="I9" s="19"/>
      <c r="J9" s="19"/>
      <c r="K9" s="19"/>
      <c r="L9" s="19"/>
      <c r="M9" s="19"/>
      <c r="N9" s="19"/>
      <c r="O9" s="19"/>
      <c r="P9" s="19"/>
      <c r="Q9" s="19"/>
      <c r="S9" s="65">
        <f t="shared" si="1"/>
        <v>0.1</v>
      </c>
      <c r="T9" s="66">
        <f t="shared" si="1"/>
        <v>0.9</v>
      </c>
      <c r="U9" s="62">
        <v>32.04</v>
      </c>
      <c r="V9" s="62">
        <v>6.45</v>
      </c>
      <c r="W9" s="63">
        <v>788</v>
      </c>
      <c r="X9" s="64">
        <v>0.95</v>
      </c>
      <c r="Y9" s="11">
        <v>46.07</v>
      </c>
      <c r="Z9" s="11">
        <v>9.7650000000000006</v>
      </c>
      <c r="AA9" s="10">
        <v>777</v>
      </c>
      <c r="AB9" s="11">
        <v>1</v>
      </c>
    </row>
    <row r="10" spans="1:28" ht="16.5" thickBot="1" x14ac:dyDescent="0.3">
      <c r="A10" s="35" t="s">
        <v>45</v>
      </c>
      <c r="B10" s="45">
        <f>SUM(U10*S10)+(Y10*T10)</f>
        <v>43.965499999999999</v>
      </c>
      <c r="C10" s="34">
        <f>SUM(V10*S10)+(Z10*T10)</f>
        <v>9.2677499999999995</v>
      </c>
      <c r="D10" s="34">
        <f>SUM(W10*S10)+(AA10*T10)</f>
        <v>778.64999999999986</v>
      </c>
      <c r="E10" s="46">
        <f>SUM(X10*S10)+(AB10*T10)</f>
        <v>0.99249999999999994</v>
      </c>
      <c r="F10" s="30">
        <v>15</v>
      </c>
      <c r="G10" s="28">
        <f t="shared" si="0"/>
        <v>85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S10" s="65">
        <f t="shared" si="1"/>
        <v>0.15</v>
      </c>
      <c r="T10" s="66">
        <f t="shared" si="1"/>
        <v>0.85</v>
      </c>
      <c r="U10" s="62">
        <v>32.04</v>
      </c>
      <c r="V10" s="62">
        <v>6.45</v>
      </c>
      <c r="W10" s="63">
        <v>788</v>
      </c>
      <c r="X10" s="64">
        <v>0.95</v>
      </c>
      <c r="Y10" s="11">
        <v>46.07</v>
      </c>
      <c r="Z10" s="11">
        <v>9.7650000000000006</v>
      </c>
      <c r="AA10" s="10">
        <v>777</v>
      </c>
      <c r="AB10" s="11">
        <v>1</v>
      </c>
    </row>
    <row r="11" spans="1:28" ht="16.5" thickBot="1" x14ac:dyDescent="0.3">
      <c r="A11" s="35" t="s">
        <v>46</v>
      </c>
      <c r="B11" s="45">
        <f>SUM(U11*S11)+(Y11*T11)</f>
        <v>43.264000000000003</v>
      </c>
      <c r="C11" s="34">
        <f>SUM(V11*S11)+(Z11*T11)</f>
        <v>9.1020000000000003</v>
      </c>
      <c r="D11" s="34">
        <f>SUM(W11*S11)+(AA11*T11)</f>
        <v>779.2</v>
      </c>
      <c r="E11" s="46">
        <f>SUM(X11*S11)+(AB11*T11)</f>
        <v>0.99</v>
      </c>
      <c r="F11" s="30">
        <v>20</v>
      </c>
      <c r="G11" s="28">
        <f t="shared" si="0"/>
        <v>80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S11" s="65">
        <f t="shared" si="1"/>
        <v>0.2</v>
      </c>
      <c r="T11" s="66">
        <f t="shared" si="1"/>
        <v>0.8</v>
      </c>
      <c r="U11" s="62">
        <v>32.04</v>
      </c>
      <c r="V11" s="62">
        <v>6.45</v>
      </c>
      <c r="W11" s="63">
        <v>788</v>
      </c>
      <c r="X11" s="64">
        <v>0.95</v>
      </c>
      <c r="Y11" s="11">
        <v>46.07</v>
      </c>
      <c r="Z11" s="11">
        <v>9.7650000000000006</v>
      </c>
      <c r="AA11" s="10">
        <v>777</v>
      </c>
      <c r="AB11" s="11">
        <v>1</v>
      </c>
    </row>
    <row r="12" spans="1:28" ht="16.5" thickBot="1" x14ac:dyDescent="0.3">
      <c r="A12" s="35" t="s">
        <v>47</v>
      </c>
      <c r="B12" s="45">
        <f>SUM(U12*S12)+(Y12*T12)</f>
        <v>42.5625</v>
      </c>
      <c r="C12" s="34">
        <f>SUM(V12*S12)+(Z12*T12)</f>
        <v>8.9362500000000011</v>
      </c>
      <c r="D12" s="34">
        <f>SUM(W12*S12)+(AA12*T12)</f>
        <v>779.75</v>
      </c>
      <c r="E12" s="46">
        <f>SUM(X12*S12)+(AB12*T12)</f>
        <v>0.98750000000000004</v>
      </c>
      <c r="F12" s="30">
        <v>25</v>
      </c>
      <c r="G12" s="28">
        <f t="shared" si="0"/>
        <v>75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S12" s="65">
        <f t="shared" si="1"/>
        <v>0.25</v>
      </c>
      <c r="T12" s="66">
        <f t="shared" si="1"/>
        <v>0.75</v>
      </c>
      <c r="U12" s="62">
        <v>32.04</v>
      </c>
      <c r="V12" s="62">
        <v>6.45</v>
      </c>
      <c r="W12" s="63">
        <v>788</v>
      </c>
      <c r="X12" s="64">
        <v>0.95</v>
      </c>
      <c r="Y12" s="11">
        <v>46.07</v>
      </c>
      <c r="Z12" s="11">
        <v>9.7650000000000006</v>
      </c>
      <c r="AA12" s="10">
        <v>777</v>
      </c>
      <c r="AB12" s="11">
        <v>1</v>
      </c>
    </row>
    <row r="13" spans="1:28" ht="16.5" thickBot="1" x14ac:dyDescent="0.3">
      <c r="A13" s="35" t="s">
        <v>48</v>
      </c>
      <c r="B13" s="45">
        <f>SUM(U13*S13)+(Y13*T13)</f>
        <v>41.860999999999997</v>
      </c>
      <c r="C13" s="34">
        <f>SUM(V13*S13)+(Z13*T13)</f>
        <v>8.7705000000000002</v>
      </c>
      <c r="D13" s="34">
        <f>SUM(W13*S13)+(AA13*T13)</f>
        <v>780.3</v>
      </c>
      <c r="E13" s="46">
        <f>SUM(X13*S13)+(AB13*T13)</f>
        <v>0.98499999999999988</v>
      </c>
      <c r="F13" s="30">
        <v>30</v>
      </c>
      <c r="G13" s="28">
        <f t="shared" si="0"/>
        <v>70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S13" s="65">
        <f t="shared" si="1"/>
        <v>0.3</v>
      </c>
      <c r="T13" s="66">
        <f t="shared" si="1"/>
        <v>0.7</v>
      </c>
      <c r="U13" s="62">
        <v>32.04</v>
      </c>
      <c r="V13" s="62">
        <v>6.45</v>
      </c>
      <c r="W13" s="63">
        <v>788</v>
      </c>
      <c r="X13" s="64">
        <v>0.95</v>
      </c>
      <c r="Y13" s="11">
        <v>46.07</v>
      </c>
      <c r="Z13" s="11">
        <v>9.7650000000000006</v>
      </c>
      <c r="AA13" s="10">
        <v>777</v>
      </c>
      <c r="AB13" s="11">
        <v>1</v>
      </c>
    </row>
    <row r="14" spans="1:28" ht="16.5" thickBot="1" x14ac:dyDescent="0.3">
      <c r="A14" s="35" t="s">
        <v>49</v>
      </c>
      <c r="B14" s="45">
        <f>SUM(U14*S14)+(Y14*T14)</f>
        <v>41.159500000000001</v>
      </c>
      <c r="C14" s="34">
        <f>SUM(V14*S14)+(Z14*T14)</f>
        <v>8.604750000000001</v>
      </c>
      <c r="D14" s="34">
        <f>SUM(W14*S14)+(AA14*T14)</f>
        <v>780.84999999999991</v>
      </c>
      <c r="E14" s="46">
        <f>SUM(X14*S14)+(AB14*T14)</f>
        <v>0.98249999999999993</v>
      </c>
      <c r="F14" s="30">
        <v>35</v>
      </c>
      <c r="G14" s="28">
        <f t="shared" si="0"/>
        <v>65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65">
        <f t="shared" si="1"/>
        <v>0.35</v>
      </c>
      <c r="T14" s="66">
        <f t="shared" si="1"/>
        <v>0.65</v>
      </c>
      <c r="U14" s="62">
        <v>32.04</v>
      </c>
      <c r="V14" s="62">
        <v>6.45</v>
      </c>
      <c r="W14" s="63">
        <v>788</v>
      </c>
      <c r="X14" s="64">
        <v>0.95</v>
      </c>
      <c r="Y14" s="11">
        <v>46.07</v>
      </c>
      <c r="Z14" s="11">
        <v>9.7650000000000006</v>
      </c>
      <c r="AA14" s="10">
        <v>777</v>
      </c>
      <c r="AB14" s="11">
        <v>1</v>
      </c>
    </row>
    <row r="15" spans="1:28" ht="16.5" thickBot="1" x14ac:dyDescent="0.3">
      <c r="A15" s="35" t="s">
        <v>50</v>
      </c>
      <c r="B15" s="45">
        <f>SUM(U15*S15)+(Y15*T15)</f>
        <v>40.457999999999998</v>
      </c>
      <c r="C15" s="34">
        <f>SUM(V15*S15)+(Z15*T15)</f>
        <v>8.4390000000000001</v>
      </c>
      <c r="D15" s="34">
        <f>SUM(W15*S15)+(AA15*T15)</f>
        <v>781.40000000000009</v>
      </c>
      <c r="E15" s="46">
        <f>SUM(X15*S15)+(AB15*T15)</f>
        <v>0.98</v>
      </c>
      <c r="F15" s="30">
        <v>40</v>
      </c>
      <c r="G15" s="28">
        <f t="shared" si="0"/>
        <v>60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S15" s="65">
        <f t="shared" si="1"/>
        <v>0.4</v>
      </c>
      <c r="T15" s="66">
        <f t="shared" si="1"/>
        <v>0.6</v>
      </c>
      <c r="U15" s="62">
        <v>32.04</v>
      </c>
      <c r="V15" s="62">
        <v>6.45</v>
      </c>
      <c r="W15" s="63">
        <v>788</v>
      </c>
      <c r="X15" s="64">
        <v>0.95</v>
      </c>
      <c r="Y15" s="11">
        <v>46.07</v>
      </c>
      <c r="Z15" s="11">
        <v>9.7650000000000006</v>
      </c>
      <c r="AA15" s="10">
        <v>777</v>
      </c>
      <c r="AB15" s="11">
        <v>1</v>
      </c>
    </row>
    <row r="16" spans="1:28" ht="16.5" thickBot="1" x14ac:dyDescent="0.3">
      <c r="A16" s="35" t="s">
        <v>51</v>
      </c>
      <c r="B16" s="45">
        <f>SUM(U16*S16)+(Y16*T16)</f>
        <v>39.756500000000003</v>
      </c>
      <c r="C16" s="34">
        <f>SUM(V16*S16)+(Z16*T16)</f>
        <v>8.2732500000000009</v>
      </c>
      <c r="D16" s="34">
        <f>SUM(W16*S16)+(AA16*T16)</f>
        <v>781.95</v>
      </c>
      <c r="E16" s="46">
        <f>SUM(X16*S16)+(AB16*T16)</f>
        <v>0.97750000000000004</v>
      </c>
      <c r="F16" s="30">
        <v>45</v>
      </c>
      <c r="G16" s="28">
        <f t="shared" si="0"/>
        <v>55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S16" s="65">
        <f t="shared" si="1"/>
        <v>0.45</v>
      </c>
      <c r="T16" s="66">
        <f t="shared" si="1"/>
        <v>0.55000000000000004</v>
      </c>
      <c r="U16" s="62">
        <v>32.04</v>
      </c>
      <c r="V16" s="62">
        <v>6.45</v>
      </c>
      <c r="W16" s="63">
        <v>788</v>
      </c>
      <c r="X16" s="64">
        <v>0.95</v>
      </c>
      <c r="Y16" s="11">
        <v>46.07</v>
      </c>
      <c r="Z16" s="11">
        <v>9.7650000000000006</v>
      </c>
      <c r="AA16" s="10">
        <v>777</v>
      </c>
      <c r="AB16" s="11">
        <v>1</v>
      </c>
    </row>
    <row r="17" spans="1:28" ht="16.5" thickBot="1" x14ac:dyDescent="0.3">
      <c r="A17" s="35" t="s">
        <v>52</v>
      </c>
      <c r="B17" s="45">
        <f>SUM(U17*S17)+(Y17*T17)</f>
        <v>39.055</v>
      </c>
      <c r="C17" s="34">
        <f>SUM(V17*S17)+(Z17*T17)</f>
        <v>8.1074999999999999</v>
      </c>
      <c r="D17" s="34">
        <f>SUM(W17*S17)+(AA17*T17)</f>
        <v>782.5</v>
      </c>
      <c r="E17" s="46">
        <f>SUM(X17*S17)+(AB17*T17)</f>
        <v>0.97499999999999998</v>
      </c>
      <c r="F17" s="30">
        <v>50</v>
      </c>
      <c r="G17" s="28">
        <f t="shared" si="0"/>
        <v>50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S17" s="65">
        <f t="shared" si="1"/>
        <v>0.5</v>
      </c>
      <c r="T17" s="66">
        <f t="shared" si="1"/>
        <v>0.5</v>
      </c>
      <c r="U17" s="62">
        <v>32.04</v>
      </c>
      <c r="V17" s="62">
        <v>6.45</v>
      </c>
      <c r="W17" s="63">
        <v>788</v>
      </c>
      <c r="X17" s="64">
        <v>0.95</v>
      </c>
      <c r="Y17" s="11">
        <v>46.07</v>
      </c>
      <c r="Z17" s="11">
        <v>9.7650000000000006</v>
      </c>
      <c r="AA17" s="10">
        <v>777</v>
      </c>
      <c r="AB17" s="11">
        <v>1</v>
      </c>
    </row>
    <row r="18" spans="1:28" ht="16.5" thickBot="1" x14ac:dyDescent="0.3">
      <c r="A18" s="35" t="s">
        <v>53</v>
      </c>
      <c r="B18" s="45">
        <f>SUM(U18*S18)+(Y18*T18)</f>
        <v>38.353499999999997</v>
      </c>
      <c r="C18" s="34">
        <f>SUM(V18*S18)+(Z18*T18)</f>
        <v>7.9417500000000008</v>
      </c>
      <c r="D18" s="34">
        <f>SUM(W18*S18)+(AA18*T18)</f>
        <v>783.05000000000007</v>
      </c>
      <c r="E18" s="46">
        <f>SUM(X18*S18)+(AB18*T18)</f>
        <v>0.97249999999999992</v>
      </c>
      <c r="F18" s="30">
        <v>55</v>
      </c>
      <c r="G18" s="28">
        <f t="shared" si="0"/>
        <v>45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S18" s="65">
        <f t="shared" si="1"/>
        <v>0.55000000000000004</v>
      </c>
      <c r="T18" s="66">
        <f t="shared" si="1"/>
        <v>0.45</v>
      </c>
      <c r="U18" s="62">
        <v>32.04</v>
      </c>
      <c r="V18" s="62">
        <v>6.45</v>
      </c>
      <c r="W18" s="63">
        <v>788</v>
      </c>
      <c r="X18" s="64">
        <v>0.95</v>
      </c>
      <c r="Y18" s="11">
        <v>46.07</v>
      </c>
      <c r="Z18" s="11">
        <v>9.7650000000000006</v>
      </c>
      <c r="AA18" s="10">
        <v>777</v>
      </c>
      <c r="AB18" s="11">
        <v>1</v>
      </c>
    </row>
    <row r="19" spans="1:28" ht="16.5" thickBot="1" x14ac:dyDescent="0.3">
      <c r="A19" s="35" t="s">
        <v>54</v>
      </c>
      <c r="B19" s="45">
        <f>SUM(U19*S19)+(Y19*T19)</f>
        <v>37.652000000000001</v>
      </c>
      <c r="C19" s="34">
        <f>SUM(V19*S19)+(Z19*T19)</f>
        <v>7.7760000000000007</v>
      </c>
      <c r="D19" s="34">
        <f>SUM(W19*S19)+(AA19*T19)</f>
        <v>783.59999999999991</v>
      </c>
      <c r="E19" s="46">
        <f>SUM(X19*S19)+(AB19*T19)</f>
        <v>0.97</v>
      </c>
      <c r="F19" s="30">
        <v>60</v>
      </c>
      <c r="G19" s="28">
        <f t="shared" si="0"/>
        <v>40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65">
        <f t="shared" si="1"/>
        <v>0.6</v>
      </c>
      <c r="T19" s="66">
        <f t="shared" si="1"/>
        <v>0.4</v>
      </c>
      <c r="U19" s="62">
        <v>32.04</v>
      </c>
      <c r="V19" s="62">
        <v>6.45</v>
      </c>
      <c r="W19" s="63">
        <v>788</v>
      </c>
      <c r="X19" s="64">
        <v>0.95</v>
      </c>
      <c r="Y19" s="11">
        <v>46.07</v>
      </c>
      <c r="Z19" s="11">
        <v>9.7650000000000006</v>
      </c>
      <c r="AA19" s="10">
        <v>777</v>
      </c>
      <c r="AB19" s="11">
        <v>1</v>
      </c>
    </row>
    <row r="20" spans="1:28" ht="16.5" thickBot="1" x14ac:dyDescent="0.3">
      <c r="A20" s="35" t="s">
        <v>55</v>
      </c>
      <c r="B20" s="45">
        <f>SUM(U20*S20)+(Y20*T20)</f>
        <v>36.950499999999998</v>
      </c>
      <c r="C20" s="34">
        <f>SUM(V20*S20)+(Z20*T20)</f>
        <v>7.6102499999999997</v>
      </c>
      <c r="D20" s="34">
        <f>SUM(W20*S20)+(AA20*T20)</f>
        <v>784.15000000000009</v>
      </c>
      <c r="E20" s="46">
        <f>SUM(X20*S20)+(AB20*T20)</f>
        <v>0.96749999999999992</v>
      </c>
      <c r="F20" s="30">
        <v>65</v>
      </c>
      <c r="G20" s="28">
        <f t="shared" si="0"/>
        <v>35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S20" s="65">
        <f t="shared" si="1"/>
        <v>0.65</v>
      </c>
      <c r="T20" s="66">
        <f t="shared" si="1"/>
        <v>0.35</v>
      </c>
      <c r="U20" s="62">
        <v>32.04</v>
      </c>
      <c r="V20" s="62">
        <v>6.45</v>
      </c>
      <c r="W20" s="63">
        <v>788</v>
      </c>
      <c r="X20" s="64">
        <v>0.95</v>
      </c>
      <c r="Y20" s="11">
        <v>46.07</v>
      </c>
      <c r="Z20" s="11">
        <v>9.7650000000000006</v>
      </c>
      <c r="AA20" s="10">
        <v>777</v>
      </c>
      <c r="AB20" s="11">
        <v>1</v>
      </c>
    </row>
    <row r="21" spans="1:28" ht="16.5" thickBot="1" x14ac:dyDescent="0.3">
      <c r="A21" s="35" t="s">
        <v>56</v>
      </c>
      <c r="B21" s="45">
        <f>SUM(U21*S21)+(Y21*T21)</f>
        <v>36.248999999999995</v>
      </c>
      <c r="C21" s="34">
        <f>SUM(V21*S21)+(Z21*T21)</f>
        <v>7.4444999999999997</v>
      </c>
      <c r="D21" s="34">
        <f>SUM(W21*S21)+(AA21*T21)</f>
        <v>784.69999999999993</v>
      </c>
      <c r="E21" s="46">
        <f>SUM(X21*S21)+(AB21*T21)</f>
        <v>0.96499999999999986</v>
      </c>
      <c r="F21" s="30">
        <v>70</v>
      </c>
      <c r="G21" s="28">
        <f t="shared" si="0"/>
        <v>30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S21" s="65">
        <f t="shared" si="1"/>
        <v>0.7</v>
      </c>
      <c r="T21" s="66">
        <f t="shared" si="1"/>
        <v>0.3</v>
      </c>
      <c r="U21" s="62">
        <v>32.04</v>
      </c>
      <c r="V21" s="62">
        <v>6.45</v>
      </c>
      <c r="W21" s="63">
        <v>788</v>
      </c>
      <c r="X21" s="64">
        <v>0.95</v>
      </c>
      <c r="Y21" s="11">
        <v>46.07</v>
      </c>
      <c r="Z21" s="11">
        <v>9.7650000000000006</v>
      </c>
      <c r="AA21" s="10">
        <v>777</v>
      </c>
      <c r="AB21" s="11">
        <v>1</v>
      </c>
    </row>
    <row r="22" spans="1:28" ht="16.5" thickBot="1" x14ac:dyDescent="0.3">
      <c r="A22" s="35" t="s">
        <v>57</v>
      </c>
      <c r="B22" s="45">
        <f>SUM(U22*S22)+(Y22*T22)</f>
        <v>35.547499999999999</v>
      </c>
      <c r="C22" s="34">
        <f>SUM(V22*S22)+(Z22*T22)</f>
        <v>7.2787500000000005</v>
      </c>
      <c r="D22" s="34">
        <f>SUM(W22*S22)+(AA22*T22)</f>
        <v>785.25</v>
      </c>
      <c r="E22" s="46">
        <f>SUM(X22*S22)+(AB22*T22)</f>
        <v>0.96249999999999991</v>
      </c>
      <c r="F22" s="30">
        <v>75</v>
      </c>
      <c r="G22" s="28">
        <f t="shared" si="0"/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S22" s="65">
        <f t="shared" si="1"/>
        <v>0.75</v>
      </c>
      <c r="T22" s="66">
        <f t="shared" si="1"/>
        <v>0.25</v>
      </c>
      <c r="U22" s="62">
        <v>32.04</v>
      </c>
      <c r="V22" s="62">
        <v>6.45</v>
      </c>
      <c r="W22" s="63">
        <v>788</v>
      </c>
      <c r="X22" s="64">
        <v>0.95</v>
      </c>
      <c r="Y22" s="11">
        <v>46.07</v>
      </c>
      <c r="Z22" s="11">
        <v>9.7650000000000006</v>
      </c>
      <c r="AA22" s="10">
        <v>777</v>
      </c>
      <c r="AB22" s="11">
        <v>1</v>
      </c>
    </row>
    <row r="23" spans="1:28" ht="16.5" thickBot="1" x14ac:dyDescent="0.3">
      <c r="A23" s="35" t="s">
        <v>58</v>
      </c>
      <c r="B23" s="45">
        <f>SUM(U23*S23)+(Y23*T23)</f>
        <v>34.846000000000004</v>
      </c>
      <c r="C23" s="34">
        <f>SUM(V23*S23)+(Z23*T23)</f>
        <v>7.1130000000000004</v>
      </c>
      <c r="D23" s="34">
        <f>SUM(W23*S23)+(AA23*T23)</f>
        <v>785.80000000000007</v>
      </c>
      <c r="E23" s="46">
        <f>SUM(X23*S23)+(AB23*T23)</f>
        <v>0.96</v>
      </c>
      <c r="F23" s="30">
        <v>80</v>
      </c>
      <c r="G23" s="28">
        <f t="shared" si="0"/>
        <v>20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S23" s="65">
        <f t="shared" si="1"/>
        <v>0.8</v>
      </c>
      <c r="T23" s="66">
        <f t="shared" si="1"/>
        <v>0.2</v>
      </c>
      <c r="U23" s="62">
        <v>32.04</v>
      </c>
      <c r="V23" s="62">
        <v>6.45</v>
      </c>
      <c r="W23" s="63">
        <v>788</v>
      </c>
      <c r="X23" s="64">
        <v>0.95</v>
      </c>
      <c r="Y23" s="11">
        <v>46.07</v>
      </c>
      <c r="Z23" s="11">
        <v>9.7650000000000006</v>
      </c>
      <c r="AA23" s="10">
        <v>777</v>
      </c>
      <c r="AB23" s="11">
        <v>1</v>
      </c>
    </row>
    <row r="24" spans="1:28" ht="16.5" thickBot="1" x14ac:dyDescent="0.3">
      <c r="A24" s="35" t="s">
        <v>59</v>
      </c>
      <c r="B24" s="45">
        <f>SUM(U24*S24)+(Y24*T24)</f>
        <v>34.144500000000001</v>
      </c>
      <c r="C24" s="34">
        <f>SUM(V24*S24)+(Z24*T24)</f>
        <v>6.9472500000000004</v>
      </c>
      <c r="D24" s="34">
        <f>SUM(W24*S24)+(AA24*T24)</f>
        <v>786.34999999999991</v>
      </c>
      <c r="E24" s="46">
        <f>SUM(X24*S24)+(AB24*T24)</f>
        <v>0.95750000000000002</v>
      </c>
      <c r="F24" s="30">
        <v>85</v>
      </c>
      <c r="G24" s="28">
        <f t="shared" si="0"/>
        <v>15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65">
        <f t="shared" si="1"/>
        <v>0.85</v>
      </c>
      <c r="T24" s="66">
        <f t="shared" si="1"/>
        <v>0.15</v>
      </c>
      <c r="U24" s="62">
        <v>32.04</v>
      </c>
      <c r="V24" s="62">
        <v>6.45</v>
      </c>
      <c r="W24" s="63">
        <v>788</v>
      </c>
      <c r="X24" s="64">
        <v>0.95</v>
      </c>
      <c r="Y24" s="11">
        <v>46.07</v>
      </c>
      <c r="Z24" s="11">
        <v>9.7650000000000006</v>
      </c>
      <c r="AA24" s="10">
        <v>777</v>
      </c>
      <c r="AB24" s="11">
        <v>1</v>
      </c>
    </row>
    <row r="25" spans="1:28" ht="16.5" thickBot="1" x14ac:dyDescent="0.3">
      <c r="A25" s="35" t="s">
        <v>60</v>
      </c>
      <c r="B25" s="45">
        <f>SUM(U25*S25)+(Y25*T25)</f>
        <v>33.442999999999998</v>
      </c>
      <c r="C25" s="34">
        <f>SUM(V25*S25)+(Z25*T25)</f>
        <v>6.7815000000000012</v>
      </c>
      <c r="D25" s="34">
        <f>SUM(W25*S25)+(AA25*T25)</f>
        <v>786.90000000000009</v>
      </c>
      <c r="E25" s="46">
        <f>SUM(X25*S25)+(AB25*T25)</f>
        <v>0.95499999999999996</v>
      </c>
      <c r="F25" s="30">
        <v>90</v>
      </c>
      <c r="G25" s="28">
        <f t="shared" si="0"/>
        <v>10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S25" s="65">
        <f t="shared" si="1"/>
        <v>0.9</v>
      </c>
      <c r="T25" s="66">
        <f t="shared" si="1"/>
        <v>0.1</v>
      </c>
      <c r="U25" s="62">
        <v>32.04</v>
      </c>
      <c r="V25" s="62">
        <v>6.45</v>
      </c>
      <c r="W25" s="63">
        <v>788</v>
      </c>
      <c r="X25" s="64">
        <v>0.95</v>
      </c>
      <c r="Y25" s="11">
        <v>46.07</v>
      </c>
      <c r="Z25" s="11">
        <v>9.7650000000000006</v>
      </c>
      <c r="AA25" s="10">
        <v>777</v>
      </c>
      <c r="AB25" s="11">
        <v>1</v>
      </c>
    </row>
    <row r="26" spans="1:28" ht="16.5" thickBot="1" x14ac:dyDescent="0.3">
      <c r="A26" s="35" t="s">
        <v>61</v>
      </c>
      <c r="B26" s="47">
        <f>SUM(U26*S26)+(Y26*T26)</f>
        <v>32.741500000000002</v>
      </c>
      <c r="C26" s="48">
        <f>SUM(V26*S26)+(Z26*T26)</f>
        <v>6.6157499999999994</v>
      </c>
      <c r="D26" s="48">
        <f>SUM(W26*S26)+(AA26*T26)</f>
        <v>787.44999999999993</v>
      </c>
      <c r="E26" s="49">
        <f>SUM(X26*S26)+(AB26*T26)</f>
        <v>0.95250000000000001</v>
      </c>
      <c r="F26" s="30">
        <v>95</v>
      </c>
      <c r="G26" s="28">
        <f>100-F26</f>
        <v>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S26" s="70">
        <f>F26/100</f>
        <v>0.95</v>
      </c>
      <c r="T26" s="71">
        <f>G26/100</f>
        <v>0.05</v>
      </c>
      <c r="U26" s="62">
        <v>32.04</v>
      </c>
      <c r="V26" s="62">
        <v>6.45</v>
      </c>
      <c r="W26" s="63">
        <v>788</v>
      </c>
      <c r="X26" s="64">
        <v>0.95</v>
      </c>
      <c r="Y26" s="11">
        <v>46.07</v>
      </c>
      <c r="Z26" s="11">
        <v>9.7650000000000006</v>
      </c>
      <c r="AA26" s="10">
        <v>777</v>
      </c>
      <c r="AB26" s="11">
        <v>1</v>
      </c>
    </row>
    <row r="27" spans="1:28" ht="15.75" thickBot="1" x14ac:dyDescent="0.3">
      <c r="A27" s="12" t="s">
        <v>42</v>
      </c>
      <c r="B27" s="62">
        <v>32.04</v>
      </c>
      <c r="C27" s="62">
        <v>6.45</v>
      </c>
      <c r="D27" s="63">
        <v>788</v>
      </c>
      <c r="E27" s="64">
        <v>0.95</v>
      </c>
      <c r="F27" s="31">
        <v>100</v>
      </c>
      <c r="G27" s="28">
        <f>100-F27</f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</sheetData>
  <mergeCells count="2">
    <mergeCell ref="A4:E4"/>
    <mergeCell ref="S5:AB6"/>
  </mergeCells>
  <conditionalFormatting sqref="S8:S2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:T2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:F27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{379292DC-9200-4ACF-9D54-DB4DE8DB4C1A}</x14:id>
        </ext>
      </extLst>
    </cfRule>
  </conditionalFormatting>
  <conditionalFormatting sqref="G8:Q2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{3DB5B6B2-D6E6-4CAE-B79E-EDCE593D4A1B}</x14:id>
        </ext>
      </extLst>
    </cfRule>
  </conditionalFormatting>
  <conditionalFormatting sqref="G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{10D1A67A-FA67-4CA5-8C31-94629E75C470}</x14:id>
        </ext>
      </extLst>
    </cfRule>
  </conditionalFormatting>
  <conditionalFormatting sqref="F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{E47A58CE-2080-45FA-BC41-6D88D86CD3E2}</x14:id>
        </ext>
      </extLst>
    </cfRule>
  </conditionalFormatting>
  <conditionalFormatting sqref="F7:F2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{EEE640EC-EFF3-4142-9D39-8336F8925F2A}</x14:id>
        </ext>
      </extLst>
    </cfRule>
  </conditionalFormatting>
  <conditionalFormatting sqref="G7:G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{9AD71E3E-2723-4449-B075-FBC9B4DE0534}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9292DC-9200-4ACF-9D54-DB4DE8DB4C1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F8:F27</xm:sqref>
        </x14:conditionalFormatting>
        <x14:conditionalFormatting xmlns:xm="http://schemas.microsoft.com/office/excel/2006/main">
          <x14:cfRule type="dataBar" id="{3DB5B6B2-D6E6-4CAE-B79E-EDCE593D4A1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G8:Q27</xm:sqref>
        </x14:conditionalFormatting>
        <x14:conditionalFormatting xmlns:xm="http://schemas.microsoft.com/office/excel/2006/main">
          <x14:cfRule type="dataBar" id="{10D1A67A-FA67-4CA5-8C31-94629E75C47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E47A58CE-2080-45FA-BC41-6D88D86CD3E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EEE640EC-EFF3-4142-9D39-8336F8925F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F7:F27</xm:sqref>
        </x14:conditionalFormatting>
        <x14:conditionalFormatting xmlns:xm="http://schemas.microsoft.com/office/excel/2006/main">
          <x14:cfRule type="dataBar" id="{9AD71E3E-2723-4449-B075-FBC9B4DE05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G7:G27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65656-4C2F-4672-B713-A04BEC4AE86A}">
  <dimension ref="A1:E5"/>
  <sheetViews>
    <sheetView workbookViewId="0">
      <selection activeCell="E28" sqref="E28"/>
    </sheetView>
  </sheetViews>
  <sheetFormatPr defaultRowHeight="15" x14ac:dyDescent="0.25"/>
  <cols>
    <col min="1" max="1" width="17" customWidth="1"/>
    <col min="2" max="2" width="16.7109375" customWidth="1"/>
    <col min="3" max="3" width="25.85546875" customWidth="1"/>
    <col min="4" max="4" width="10.28515625" customWidth="1"/>
    <col min="5" max="5" width="38.7109375" customWidth="1"/>
  </cols>
  <sheetData>
    <row r="1" spans="1:5" ht="18.75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8.75" x14ac:dyDescent="0.3">
      <c r="A2" s="4" t="s">
        <v>9</v>
      </c>
      <c r="B2" s="5" t="s">
        <v>6</v>
      </c>
      <c r="C2" s="5" t="s">
        <v>7</v>
      </c>
      <c r="D2" s="5" t="s">
        <v>8</v>
      </c>
      <c r="E2" s="6" t="s">
        <v>8</v>
      </c>
    </row>
    <row r="3" spans="1:5" x14ac:dyDescent="0.25">
      <c r="A3" s="7" t="s">
        <v>5</v>
      </c>
      <c r="B3" s="8">
        <v>98.05</v>
      </c>
      <c r="C3" s="8">
        <v>14.7</v>
      </c>
      <c r="D3" s="7">
        <v>745</v>
      </c>
      <c r="E3" s="8">
        <v>0.9</v>
      </c>
    </row>
    <row r="4" spans="1:5" x14ac:dyDescent="0.25">
      <c r="A4" s="7" t="s">
        <v>10</v>
      </c>
      <c r="B4" s="8">
        <v>46.07</v>
      </c>
      <c r="C4" s="8">
        <v>9.7650000000000006</v>
      </c>
      <c r="D4" s="7">
        <v>777</v>
      </c>
      <c r="E4" s="8">
        <v>1</v>
      </c>
    </row>
    <row r="5" spans="1:5" x14ac:dyDescent="0.25">
      <c r="A5" s="7" t="s">
        <v>11</v>
      </c>
      <c r="B5" s="8">
        <v>32.04</v>
      </c>
      <c r="C5" s="8">
        <v>6.45</v>
      </c>
      <c r="D5" s="7">
        <v>788</v>
      </c>
      <c r="E5" s="8">
        <v>0.95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367F-B52A-418B-86C7-1299C522F10E}">
  <dimension ref="A1:G11"/>
  <sheetViews>
    <sheetView workbookViewId="0">
      <selection activeCell="D22" sqref="D22"/>
    </sheetView>
  </sheetViews>
  <sheetFormatPr defaultRowHeight="15" x14ac:dyDescent="0.25"/>
  <cols>
    <col min="1" max="1" width="20.85546875" customWidth="1"/>
    <col min="2" max="2" width="16.7109375" customWidth="1"/>
    <col min="3" max="3" width="25.85546875" customWidth="1"/>
    <col min="4" max="4" width="10.28515625" customWidth="1"/>
    <col min="5" max="5" width="38.7109375" customWidth="1"/>
    <col min="7" max="7" width="23.5703125" customWidth="1"/>
  </cols>
  <sheetData>
    <row r="1" spans="1:7" x14ac:dyDescent="0.25">
      <c r="E1" s="72"/>
    </row>
    <row r="2" spans="1:7" x14ac:dyDescent="0.25">
      <c r="E2" s="73"/>
    </row>
    <row r="5" spans="1:7" ht="15.75" thickBot="1" x14ac:dyDescent="0.3"/>
    <row r="6" spans="1:7" ht="18.75" x14ac:dyDescent="0.3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</row>
    <row r="7" spans="1:7" ht="18.75" x14ac:dyDescent="0.3">
      <c r="A7" s="4" t="s">
        <v>9</v>
      </c>
      <c r="B7" s="5" t="s">
        <v>6</v>
      </c>
      <c r="C7" s="5" t="s">
        <v>7</v>
      </c>
      <c r="D7" s="5" t="s">
        <v>8</v>
      </c>
      <c r="E7" s="6" t="s">
        <v>8</v>
      </c>
    </row>
    <row r="8" spans="1:7" x14ac:dyDescent="0.25">
      <c r="A8" s="7" t="s">
        <v>5</v>
      </c>
      <c r="B8" s="8">
        <v>98.05</v>
      </c>
      <c r="C8" s="8">
        <v>14.7</v>
      </c>
      <c r="D8" s="7">
        <v>745</v>
      </c>
      <c r="E8" s="8">
        <v>0.9</v>
      </c>
    </row>
    <row r="9" spans="1:7" x14ac:dyDescent="0.25">
      <c r="A9" s="7" t="s">
        <v>10</v>
      </c>
      <c r="B9" s="8">
        <v>46.07</v>
      </c>
      <c r="C9" s="8">
        <v>9.7650000000000006</v>
      </c>
      <c r="D9" s="7">
        <v>777</v>
      </c>
      <c r="E9" s="8">
        <v>1</v>
      </c>
    </row>
    <row r="10" spans="1:7" x14ac:dyDescent="0.25">
      <c r="A10" s="7" t="s">
        <v>12</v>
      </c>
      <c r="B10" s="8">
        <v>32.04</v>
      </c>
      <c r="C10" s="8">
        <v>6.45</v>
      </c>
      <c r="D10" s="7">
        <v>788</v>
      </c>
      <c r="E10" s="8">
        <v>0.95</v>
      </c>
      <c r="G10" s="9"/>
    </row>
    <row r="11" spans="1:7" x14ac:dyDescent="0.25">
      <c r="A11" s="7" t="s">
        <v>13</v>
      </c>
      <c r="B11" s="8">
        <v>61.04</v>
      </c>
      <c r="C11" s="8">
        <v>1.67</v>
      </c>
      <c r="D11" s="7">
        <v>1139</v>
      </c>
      <c r="E11" s="8">
        <v>0.88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Nitro Mixes</vt:lpstr>
      <vt:lpstr>Nitro Mesuring Data</vt:lpstr>
      <vt:lpstr>E85 Methanol Mix</vt:lpstr>
      <vt:lpstr>Gas and other</vt:lpstr>
      <vt:lpstr>Original Bases</vt:lpstr>
    </vt:vector>
  </TitlesOfParts>
  <Company>OPEX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Schoener, Randy</dc:creator>
  <cp:lastModifiedBy>Randy Schoener</cp:lastModifiedBy>
  <dcterms:created xsi:type="dcterms:W3CDTF">2020-11-16T18:07:19Z</dcterms:created>
  <dcterms:modified xsi:type="dcterms:W3CDTF">2020-12-02T00:40:43Z</dcterms:modified>
</cp:coreProperties>
</file>